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9180" windowHeight="4500" tabRatio="833"/>
  </bookViews>
  <sheets>
    <sheet name="CAB 0-9" sheetId="1" r:id="rId1"/>
    <sheet name="CAB 10-16" sheetId="64" r:id="rId2"/>
    <sheet name="CAB 17-24" sheetId="58656" r:id="rId3"/>
    <sheet name="CAB 25-36" sheetId="111" r:id="rId4"/>
    <sheet name="DAM" sheetId="110" r:id="rId5"/>
    <sheet name="SIN VENTAJAGENERAL" sheetId="101" r:id="rId6"/>
    <sheet name="GANADORES" sheetId="58660" r:id="rId7"/>
    <sheet name="HORARIO DOMINGO" sheetId="58659" r:id="rId8"/>
  </sheets>
  <calcPr calcId="125725"/>
</workbook>
</file>

<file path=xl/calcChain.xml><?xml version="1.0" encoding="utf-8"?>
<calcChain xmlns="http://schemas.openxmlformats.org/spreadsheetml/2006/main">
  <c r="J61" i="10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E40" i="58660"/>
  <c r="D40"/>
  <c r="F40" s="1"/>
  <c r="G40" s="1"/>
  <c r="C40"/>
  <c r="B40"/>
  <c r="A40"/>
  <c r="F12" i="101"/>
  <c r="F38"/>
  <c r="F33"/>
  <c r="F27"/>
  <c r="F24"/>
  <c r="F26"/>
  <c r="F25"/>
  <c r="F17"/>
  <c r="F15"/>
  <c r="F29"/>
  <c r="F16"/>
  <c r="F20"/>
  <c r="F13"/>
  <c r="F21"/>
  <c r="F28"/>
  <c r="F23"/>
  <c r="F19"/>
  <c r="F18"/>
  <c r="F10"/>
  <c r="F14"/>
  <c r="F61"/>
  <c r="F42"/>
  <c r="F22"/>
  <c r="F11"/>
  <c r="F60"/>
  <c r="F59"/>
  <c r="F58"/>
  <c r="F56"/>
  <c r="F55"/>
  <c r="F49"/>
  <c r="F57"/>
  <c r="F52"/>
  <c r="F48"/>
  <c r="F54"/>
  <c r="F53"/>
  <c r="F50"/>
  <c r="F51"/>
  <c r="F47"/>
  <c r="F43"/>
  <c r="F41"/>
  <c r="F37"/>
  <c r="F46"/>
  <c r="F44"/>
  <c r="F45"/>
  <c r="F40"/>
  <c r="F36"/>
  <c r="F32"/>
  <c r="F39"/>
  <c r="F31"/>
  <c r="F34"/>
  <c r="F30"/>
  <c r="F35"/>
  <c r="F13" i="110"/>
  <c r="G13" s="1"/>
  <c r="J28" i="1" l="1"/>
  <c r="F36" i="58659"/>
  <c r="F35"/>
  <c r="F33"/>
  <c r="F31"/>
  <c r="F29"/>
  <c r="F28"/>
  <c r="F26"/>
  <c r="F25"/>
  <c r="F24"/>
  <c r="F23"/>
  <c r="F22"/>
  <c r="F21"/>
  <c r="F20"/>
  <c r="F19"/>
  <c r="F18"/>
  <c r="F17"/>
  <c r="F15"/>
  <c r="F14"/>
  <c r="F13"/>
  <c r="F12"/>
  <c r="F11"/>
  <c r="F10"/>
  <c r="F8"/>
  <c r="F7"/>
  <c r="G36" l="1"/>
  <c r="J11" i="101"/>
  <c r="J10"/>
  <c r="J13" i="110"/>
  <c r="J12"/>
  <c r="F10"/>
  <c r="G10" s="1"/>
  <c r="J10"/>
  <c r="F12"/>
  <c r="G12" s="1"/>
  <c r="J11"/>
  <c r="F11"/>
  <c r="G11" s="1"/>
  <c r="F15" i="111"/>
  <c r="G15" s="1"/>
  <c r="F13"/>
  <c r="G13" s="1"/>
  <c r="F11"/>
  <c r="G11" s="1"/>
  <c r="F14"/>
  <c r="G14" s="1"/>
  <c r="F12"/>
  <c r="G12" s="1"/>
  <c r="F10"/>
  <c r="G10" s="1"/>
  <c r="F20" i="58656"/>
  <c r="G20" s="1"/>
  <c r="F16"/>
  <c r="G16" s="1"/>
  <c r="F17"/>
  <c r="G17" s="1"/>
  <c r="F14"/>
  <c r="G14" s="1"/>
  <c r="F15"/>
  <c r="G15" s="1"/>
  <c r="F13"/>
  <c r="G13" s="1"/>
  <c r="F18"/>
  <c r="G18" s="1"/>
  <c r="F19"/>
  <c r="G19" s="1"/>
  <c r="F12"/>
  <c r="G12" s="1"/>
  <c r="F10"/>
  <c r="G10" s="1"/>
  <c r="F11"/>
  <c r="G11" s="1"/>
  <c r="F10" i="64"/>
  <c r="G10" s="1"/>
  <c r="F14"/>
  <c r="G14" s="1"/>
  <c r="F18"/>
  <c r="G18" s="1"/>
  <c r="F20"/>
  <c r="G20" s="1"/>
  <c r="F11"/>
  <c r="G11" s="1"/>
  <c r="F19"/>
  <c r="G19" s="1"/>
  <c r="F17"/>
  <c r="G17" s="1"/>
  <c r="F12"/>
  <c r="G12" s="1"/>
  <c r="F13"/>
  <c r="G13" s="1"/>
  <c r="F16"/>
  <c r="G16" s="1"/>
  <c r="F15"/>
  <c r="G15" s="1"/>
  <c r="F16" i="1"/>
  <c r="G16" s="1"/>
  <c r="F10"/>
  <c r="G10" s="1"/>
  <c r="F15"/>
  <c r="G15" s="1"/>
  <c r="F21"/>
  <c r="G21" s="1"/>
  <c r="F29"/>
  <c r="G29" s="1"/>
  <c r="F13"/>
  <c r="G13" s="1"/>
  <c r="F28"/>
  <c r="G28" s="1"/>
  <c r="F17"/>
  <c r="G17" s="1"/>
  <c r="F11"/>
  <c r="G11" s="1"/>
  <c r="J29"/>
  <c r="F14"/>
  <c r="G14" s="1"/>
  <c r="J27"/>
  <c r="G19"/>
  <c r="F19"/>
  <c r="J26"/>
  <c r="F25"/>
  <c r="G25" s="1"/>
  <c r="J25"/>
  <c r="J24"/>
  <c r="J23"/>
  <c r="F24"/>
  <c r="G24" s="1"/>
  <c r="J22"/>
  <c r="J21"/>
  <c r="F26"/>
  <c r="G26" s="1"/>
  <c r="F27"/>
  <c r="G27" s="1"/>
  <c r="F12"/>
  <c r="G12" s="1"/>
  <c r="F20"/>
  <c r="G20" s="1"/>
  <c r="F23"/>
  <c r="G23" s="1"/>
  <c r="J13"/>
  <c r="J12"/>
  <c r="J11"/>
  <c r="F22"/>
  <c r="G22" s="1"/>
  <c r="J10"/>
  <c r="F18"/>
  <c r="G18" s="1"/>
  <c r="A38" i="58660" l="1"/>
  <c r="E17"/>
  <c r="D17"/>
  <c r="C17"/>
  <c r="B17"/>
  <c r="A17"/>
  <c r="J15" i="111"/>
  <c r="J14"/>
  <c r="J13"/>
  <c r="J12"/>
  <c r="J11"/>
  <c r="J10"/>
  <c r="J20" i="58656"/>
  <c r="J19"/>
  <c r="J18"/>
  <c r="J17"/>
  <c r="J16"/>
  <c r="J15"/>
  <c r="J14"/>
  <c r="J12"/>
  <c r="J13"/>
  <c r="J11"/>
  <c r="J10"/>
  <c r="F17" i="58660" l="1"/>
  <c r="G17" s="1"/>
  <c r="J20" i="64" l="1"/>
  <c r="J19"/>
  <c r="F12" i="58660" l="1"/>
  <c r="F11"/>
  <c r="F10"/>
  <c r="J18" i="64" l="1"/>
  <c r="J17"/>
  <c r="J16"/>
  <c r="J15"/>
  <c r="J12"/>
  <c r="J13"/>
  <c r="J11"/>
  <c r="J14"/>
  <c r="A3" i="111" l="1"/>
  <c r="A3" i="58656" l="1"/>
  <c r="A4" i="58660" l="1"/>
  <c r="J20" i="1"/>
  <c r="J19"/>
  <c r="J18"/>
  <c r="J17"/>
  <c r="A7" i="110"/>
  <c r="A5"/>
  <c r="A3"/>
  <c r="A7" i="111"/>
  <c r="A5"/>
  <c r="A7" i="58656"/>
  <c r="A5"/>
  <c r="A7" i="64"/>
  <c r="A5"/>
  <c r="A4"/>
  <c r="A4" i="58656" s="1"/>
  <c r="A4" i="111" s="1"/>
  <c r="A4" i="110" s="1"/>
  <c r="A3" i="64"/>
  <c r="X13"/>
  <c r="W13"/>
  <c r="V13"/>
  <c r="X12"/>
  <c r="W12"/>
  <c r="V12"/>
  <c r="J16" i="1"/>
  <c r="J15"/>
  <c r="J14"/>
  <c r="J10" i="64"/>
  <c r="A3" i="58660"/>
  <c r="A5"/>
  <c r="A7"/>
  <c r="A22"/>
  <c r="B22"/>
  <c r="C22"/>
  <c r="D22"/>
  <c r="E22"/>
  <c r="A23"/>
  <c r="B23"/>
  <c r="C23"/>
  <c r="D23"/>
  <c r="E23"/>
  <c r="A24"/>
  <c r="B24"/>
  <c r="C24"/>
  <c r="D24"/>
  <c r="E24"/>
  <c r="A28"/>
  <c r="B28"/>
  <c r="C28"/>
  <c r="D28"/>
  <c r="E28"/>
  <c r="A29"/>
  <c r="B29"/>
  <c r="C29"/>
  <c r="D29"/>
  <c r="E29"/>
  <c r="A30"/>
  <c r="B30"/>
  <c r="C30"/>
  <c r="D30"/>
  <c r="E30"/>
  <c r="A34"/>
  <c r="B34"/>
  <c r="C34"/>
  <c r="D34"/>
  <c r="E34"/>
  <c r="A35"/>
  <c r="B35"/>
  <c r="C35"/>
  <c r="D35"/>
  <c r="E35"/>
  <c r="A36"/>
  <c r="B36"/>
  <c r="C36"/>
  <c r="D36"/>
  <c r="E36"/>
  <c r="A3" i="101"/>
  <c r="A4"/>
  <c r="A5"/>
  <c r="A7"/>
  <c r="F35" i="58660" l="1"/>
  <c r="G35" s="1"/>
  <c r="F34"/>
  <c r="G34" s="1"/>
  <c r="F36"/>
  <c r="G36" s="1"/>
  <c r="F29"/>
  <c r="G29" s="1"/>
  <c r="F30"/>
  <c r="G30" s="1"/>
  <c r="F28"/>
  <c r="G28" s="1"/>
  <c r="F23"/>
  <c r="G23" s="1"/>
  <c r="F24"/>
  <c r="G24" s="1"/>
  <c r="F22"/>
  <c r="G22" s="1"/>
</calcChain>
</file>

<file path=xl/sharedStrings.xml><?xml version="1.0" encoding="utf-8"?>
<sst xmlns="http://schemas.openxmlformats.org/spreadsheetml/2006/main" count="747" uniqueCount="210">
  <si>
    <t>JUGADOR</t>
  </si>
  <si>
    <t>H</t>
  </si>
  <si>
    <t>I</t>
  </si>
  <si>
    <t>V</t>
  </si>
  <si>
    <t>G</t>
  </si>
  <si>
    <t>N</t>
  </si>
  <si>
    <t>18 HOYOS MEDAL PLAY</t>
  </si>
  <si>
    <t>FEDERACION REGIONAL</t>
  </si>
  <si>
    <t>DE GOLF MAR Y SIERRAS</t>
  </si>
  <si>
    <t>CABALLEROS CATEGORIA 0-9</t>
  </si>
  <si>
    <t>CABALLEROS CATEGORIA 10-16</t>
  </si>
  <si>
    <t>CABALLEROS CATEGORIA 25-36</t>
  </si>
  <si>
    <t>--</t>
  </si>
  <si>
    <t>CLUB</t>
  </si>
  <si>
    <t>JUGADORA</t>
  </si>
  <si>
    <t>FECHA NAC</t>
  </si>
  <si>
    <t>EDAD</t>
  </si>
  <si>
    <t>SIN VENTAJA GENERAL</t>
  </si>
  <si>
    <t>CABALLEROS CATEGORIA 17-24</t>
  </si>
  <si>
    <t>F. NAC</t>
  </si>
  <si>
    <t>DESEMP</t>
  </si>
  <si>
    <t>Ult. 9 H.</t>
  </si>
  <si>
    <t>Ult. 6 H.</t>
  </si>
  <si>
    <t>Ult. 3 H.</t>
  </si>
  <si>
    <t>2° S.V.</t>
  </si>
  <si>
    <t>CV</t>
  </si>
  <si>
    <t>CN</t>
  </si>
  <si>
    <t>3° S.V.</t>
  </si>
  <si>
    <t>CABALLEROS CATEGORIA HASTA 9</t>
  </si>
  <si>
    <t>2° SCARTCH</t>
  </si>
  <si>
    <t>MIRAMAR</t>
  </si>
  <si>
    <t>Links</t>
  </si>
  <si>
    <t>8° FECHA DE MAYORES</t>
  </si>
  <si>
    <t>DOMINGO 01 DE DICIEMBRE DE 2019</t>
  </si>
  <si>
    <t>TOLOSA MARTIN</t>
  </si>
  <si>
    <t>ML</t>
  </si>
  <si>
    <t>RAMACCIOTTI GONZALO</t>
  </si>
  <si>
    <t>MDPGC</t>
  </si>
  <si>
    <t>MARTINEZ HERNAN RAFAEL</t>
  </si>
  <si>
    <t>CMDP</t>
  </si>
  <si>
    <t>BARBERO PABLO DANIEL</t>
  </si>
  <si>
    <t>PATTI SEBASTIAN</t>
  </si>
  <si>
    <t>SPGC</t>
  </si>
  <si>
    <t xml:space="preserve">ZANETTA LEANDRO               </t>
  </si>
  <si>
    <t>CEGL</t>
  </si>
  <si>
    <t>MAISONNAVE JUAN PABLO</t>
  </si>
  <si>
    <t>MALVICA FRANCO</t>
  </si>
  <si>
    <t>SUAREZ ANIBAL MANUEL</t>
  </si>
  <si>
    <t>MELARA GASTON</t>
  </si>
  <si>
    <t>MURGIER IGNACIO</t>
  </si>
  <si>
    <t xml:space="preserve">PREZIOSO LUCIANO MARTIN       </t>
  </si>
  <si>
    <t>BOLY ALFREDO (H)</t>
  </si>
  <si>
    <t>MUÑOZ DAMIAN JORGE</t>
  </si>
  <si>
    <t xml:space="preserve">OLIVERI FERNANDO FABIAN       </t>
  </si>
  <si>
    <t xml:space="preserve">SANTAMARINA RAMON             </t>
  </si>
  <si>
    <t>CG</t>
  </si>
  <si>
    <t xml:space="preserve">ALCARAZ MAXIMILIANO           </t>
  </si>
  <si>
    <t>VGGC</t>
  </si>
  <si>
    <t>PAZ ROBERTO ROQUE</t>
  </si>
  <si>
    <t xml:space="preserve">SAFE SERGIO JAVIER            </t>
  </si>
  <si>
    <t>CSCPGB</t>
  </si>
  <si>
    <t>VILLALBA MARCOS ANDRES</t>
  </si>
  <si>
    <t>GIORGIO SEBASTIAN ANDRES</t>
  </si>
  <si>
    <t xml:space="preserve">PELLIZZARI GABRIEL ADRIAN     </t>
  </si>
  <si>
    <t xml:space="preserve">RODRIGUEZ JUAN LORENZO        </t>
  </si>
  <si>
    <t xml:space="preserve">DAVILA ALTUBE SEGUNDO CARLOS  </t>
  </si>
  <si>
    <t xml:space="preserve">NUÑEZ SEGUNDO GUSTAVO         </t>
  </si>
  <si>
    <t>COUVILLIER OSCAR</t>
  </si>
  <si>
    <t>FERNANDEZ PATRICIO</t>
  </si>
  <si>
    <t xml:space="preserve">IPORRE RAUL                   </t>
  </si>
  <si>
    <t>LANCIONI GERMAN LUCAS</t>
  </si>
  <si>
    <t xml:space="preserve">DIEZ CLAUDIO OMAR             </t>
  </si>
  <si>
    <t xml:space="preserve">OLIVERA EDUARDO PASCUAL       </t>
  </si>
  <si>
    <t>FILIBERTI RODOLFO JULIAN</t>
  </si>
  <si>
    <t xml:space="preserve">GAITAN HECTOR NICOLAS         </t>
  </si>
  <si>
    <t>GCD</t>
  </si>
  <si>
    <t>RAPANA IRIBARREN GUSTAVO</t>
  </si>
  <si>
    <t xml:space="preserve">MARCELLONI ESTEBAN NICOLAS    </t>
  </si>
  <si>
    <t>ALFONZO  HECTOR  EDUARDO</t>
  </si>
  <si>
    <t xml:space="preserve">BURGOS JUAN CARLOS            </t>
  </si>
  <si>
    <t>KIRCH PABLO ALEJANDRO</t>
  </si>
  <si>
    <t>MIRAVE PATRICIO</t>
  </si>
  <si>
    <t>CAPONE PASCUAL</t>
  </si>
  <si>
    <t>DIAZ GERARDO GABRIEL</t>
  </si>
  <si>
    <t>ACOSTA JUAN DARIO</t>
  </si>
  <si>
    <t>ARANA MACHIARENA RAUL</t>
  </si>
  <si>
    <t>TGC</t>
  </si>
  <si>
    <t>MANUEL ROBERTO ALEJANDRO</t>
  </si>
  <si>
    <t xml:space="preserve">GERMINO ROBERTO               </t>
  </si>
  <si>
    <t>GERMINO ROBERTO OMAR</t>
  </si>
  <si>
    <t xml:space="preserve">MATO EDUARDO                  </t>
  </si>
  <si>
    <t>PEREZ NESTOR</t>
  </si>
  <si>
    <t xml:space="preserve">VIDELA ALEJANDRO RAUL         </t>
  </si>
  <si>
    <t xml:space="preserve">SETZES OSCAR ANGEL            </t>
  </si>
  <si>
    <t xml:space="preserve">RAMONDINO PABLO               </t>
  </si>
  <si>
    <t xml:space="preserve">LAMARQUE GONZALO MARIA        </t>
  </si>
  <si>
    <t>RODRIGUEZ CONSOLI GEORGE MARTI</t>
  </si>
  <si>
    <t>COPES GUSTAVO</t>
  </si>
  <si>
    <t xml:space="preserve">CORRAL CARLOS ADRIAN          </t>
  </si>
  <si>
    <t xml:space="preserve">DIMURO JUAN MARTIN            </t>
  </si>
  <si>
    <t>GUERRA JOSE LUIS</t>
  </si>
  <si>
    <t>CASTAÑEDA CARLOS ARMANDO</t>
  </si>
  <si>
    <t xml:space="preserve">PEREZ MARINO ADRIAN           </t>
  </si>
  <si>
    <t xml:space="preserve">RODRIGUEZ JUAN CARLOS          </t>
  </si>
  <si>
    <t>CROTTO DAVID CARLOS</t>
  </si>
  <si>
    <t>ERREGUERENA CARLOS ALBERTO</t>
  </si>
  <si>
    <t xml:space="preserve">TARIFA ARENAS  JUAN PABLO     </t>
  </si>
  <si>
    <t xml:space="preserve">OCHOA HECTOR RAUL             </t>
  </si>
  <si>
    <t xml:space="preserve">PASSARINO CRISTIAN            </t>
  </si>
  <si>
    <t xml:space="preserve">MATARAZZO DIEGO GERMAN        </t>
  </si>
  <si>
    <t xml:space="preserve">PANDOLFI FEDERICO             </t>
  </si>
  <si>
    <t xml:space="preserve">CAPDEVILLE CARLOS MARCELO     </t>
  </si>
  <si>
    <t xml:space="preserve">NOGUER DIEGO                  </t>
  </si>
  <si>
    <t xml:space="preserve">PONCE DE LEON OMAR            </t>
  </si>
  <si>
    <t xml:space="preserve">PINTOS JORGE ALBERTO          </t>
  </si>
  <si>
    <t xml:space="preserve">DOLIMPIO OSCAR                </t>
  </si>
  <si>
    <t xml:space="preserve">MATTIA MARCELO                </t>
  </si>
  <si>
    <t>STGC</t>
  </si>
  <si>
    <t xml:space="preserve">SPOGNARDI JUAN CARLOS         </t>
  </si>
  <si>
    <t xml:space="preserve">DOTTAVIO MARICIO ALEJANDRO    </t>
  </si>
  <si>
    <t xml:space="preserve">DIAZ JAVIER HORACIO           </t>
  </si>
  <si>
    <t xml:space="preserve">SANCHEZ JAVIER                </t>
  </si>
  <si>
    <t xml:space="preserve">PEREYRA IRAOLA MIGUEL MARIANO </t>
  </si>
  <si>
    <t xml:space="preserve">SOTELO MARIO ANIBAL           </t>
  </si>
  <si>
    <t xml:space="preserve">MATIUCCI ROBERTO              </t>
  </si>
  <si>
    <t xml:space="preserve">ALVARADO DANIEL OSVALDO       </t>
  </si>
  <si>
    <t xml:space="preserve">TOBLER GASTON                 </t>
  </si>
  <si>
    <t xml:space="preserve">TRABADELO OSCAR ALEJANDRO     </t>
  </si>
  <si>
    <t xml:space="preserve">LUCIANO RICARDO SALVADOR      </t>
  </si>
  <si>
    <t>BOZZO LETICIA</t>
  </si>
  <si>
    <t>SALERES MARIA LOURDES</t>
  </si>
  <si>
    <t>BOZZO MARIA EUGENIA</t>
  </si>
  <si>
    <t xml:space="preserve">SLAVIN ADRIANA                </t>
  </si>
  <si>
    <t xml:space="preserve">PORCELLI FABIANA ELIZABETH    </t>
  </si>
  <si>
    <t xml:space="preserve">LOPEZ JUSTINA                 </t>
  </si>
  <si>
    <t>LINKS</t>
  </si>
  <si>
    <t>FEDERACION REGIONAL DE GOLF MAR Y SIERRAS</t>
  </si>
  <si>
    <t>8° FECHA DEL RANKING DE MAYORES</t>
  </si>
  <si>
    <t>HOYO 1</t>
  </si>
  <si>
    <t>DIAZ JAVIER HORACIO</t>
  </si>
  <si>
    <t>OLIVERA EDUARDO PASCUAL</t>
  </si>
  <si>
    <t>MATARAZZO DIEGO GERMAN</t>
  </si>
  <si>
    <t>LUCIANO RICARDO</t>
  </si>
  <si>
    <t>DIEZ CLAUDIO</t>
  </si>
  <si>
    <t>MARTINEZ HERNAN</t>
  </si>
  <si>
    <t>PEREYRA IRAOLA MIGUEL MARIANO</t>
  </si>
  <si>
    <t>OCHOA HECTOR RAUL</t>
  </si>
  <si>
    <t>DIMURO JUAN MARTIN</t>
  </si>
  <si>
    <t>SAFE SERGIO JAVIER</t>
  </si>
  <si>
    <t>PANDOLFI FEDERICO</t>
  </si>
  <si>
    <t>SOTELO MARIO ANIBAL</t>
  </si>
  <si>
    <t>CASTAÑEDA CARLOS</t>
  </si>
  <si>
    <t>PAZ ROBERTO</t>
  </si>
  <si>
    <t>BURGOS JUAN CARLOS</t>
  </si>
  <si>
    <t>IPORRE RAUL</t>
  </si>
  <si>
    <t>NUÑEZ GUSTAVO</t>
  </si>
  <si>
    <t>RODRIGUEZ JUAN CARLOS</t>
  </si>
  <si>
    <t>PASSARINO CRISTIAN</t>
  </si>
  <si>
    <t>VIDELA ALEJANDRO RAUL</t>
  </si>
  <si>
    <t>DOLIMPIO OSCAR</t>
  </si>
  <si>
    <t>SLAVIN ADRIANA</t>
  </si>
  <si>
    <t>PINTOS JORGE ALBERTO</t>
  </si>
  <si>
    <t>CORRAL CARLOS ADRIAN</t>
  </si>
  <si>
    <t>ALCARAZ MAXIMILIANO</t>
  </si>
  <si>
    <t>SANTAMARINA RAMON</t>
  </si>
  <si>
    <t>RODRIGUEZ JUAN LORENZO</t>
  </si>
  <si>
    <t>LAMARQUE GONZALO</t>
  </si>
  <si>
    <t>LANCIONI GERMAN</t>
  </si>
  <si>
    <t>ALFONZO HECTOR EDUARDO</t>
  </si>
  <si>
    <t>SALERES LOURDES</t>
  </si>
  <si>
    <t>ARANA RAUL</t>
  </si>
  <si>
    <t>TRABADELO OSCAR ALEJANDRO</t>
  </si>
  <si>
    <t>SANCHEZ JAVIER</t>
  </si>
  <si>
    <t>RAMONDINO PABLO</t>
  </si>
  <si>
    <t>GERMINO ROBERTO</t>
  </si>
  <si>
    <t>PEREZ MARINO ADR.</t>
  </si>
  <si>
    <t>DOTTAVIO MARICIO ALEJANDRO</t>
  </si>
  <si>
    <t>MATO EDUARDO</t>
  </si>
  <si>
    <t>NOGUER DIEGO</t>
  </si>
  <si>
    <t>CAPDEVILLE CARLOS MARCELO</t>
  </si>
  <si>
    <t>GAITAN HECTOR NICOLAS</t>
  </si>
  <si>
    <t>MARCELLONI ESTEBAN NICOLAS</t>
  </si>
  <si>
    <t>SPOGNARDI JUAN CARLOS</t>
  </si>
  <si>
    <t>SETZES OSCAR ANGEL</t>
  </si>
  <si>
    <t>TARIFA ARENAS JUAN PABLO</t>
  </si>
  <si>
    <t>MATIUCCI ROBERTO</t>
  </si>
  <si>
    <t>PONCE DE LEON OMAR</t>
  </si>
  <si>
    <t>DAVILA ALTUBE SEGUNDO CARLOS</t>
  </si>
  <si>
    <t>PREZIOSO LUCIANO MARTIN</t>
  </si>
  <si>
    <t>OLIVERI FABIAN</t>
  </si>
  <si>
    <t>MATTIA MARCELO</t>
  </si>
  <si>
    <t>TOBLER GASTON</t>
  </si>
  <si>
    <t>ZANETTA LEANDRO</t>
  </si>
  <si>
    <t>PELLIZZARI GABRIEL ADRIAN</t>
  </si>
  <si>
    <t>PORCELLI FABIANA </t>
  </si>
  <si>
    <t>LOPEZ JUSTINA</t>
  </si>
  <si>
    <t>FILIBERTI RODOLFO</t>
  </si>
  <si>
    <t>ALVARADO DANIEL</t>
  </si>
  <si>
    <t>REYNAL O CONNOR MARIANO</t>
  </si>
  <si>
    <t>REYNA O CONNOR MARIANO</t>
  </si>
  <si>
    <t>1° S.V.</t>
  </si>
  <si>
    <t>D</t>
  </si>
  <si>
    <t>E</t>
  </si>
  <si>
    <t>S</t>
  </si>
  <si>
    <t>C</t>
  </si>
  <si>
    <t>P</t>
  </si>
  <si>
    <t>T</t>
  </si>
  <si>
    <t>L</t>
  </si>
  <si>
    <t>DESIERTO</t>
  </si>
  <si>
    <t>DAMAS CATEGORIA UNICA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</si>
</sst>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yy;@"/>
    <numFmt numFmtId="165" formatCode="[$-2C0A]General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17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rgb="FF0000FF"/>
      <name val="Arial"/>
      <family val="2"/>
    </font>
    <font>
      <sz val="10"/>
      <name val="Arial"/>
      <family val="2"/>
      <charset val="1"/>
    </font>
    <font>
      <sz val="10"/>
      <color theme="1"/>
      <name val="Arial1"/>
    </font>
    <font>
      <b/>
      <sz val="12"/>
      <color indexed="17"/>
      <name val="Arial"/>
      <family val="2"/>
    </font>
    <font>
      <sz val="10"/>
      <name val="Arial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15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4" fillId="0" borderId="0"/>
    <xf numFmtId="0" fontId="24" fillId="0" borderId="0"/>
    <xf numFmtId="0" fontId="14" fillId="0" borderId="0"/>
    <xf numFmtId="0" fontId="1" fillId="0" borderId="0"/>
    <xf numFmtId="165" fontId="25" fillId="0" borderId="0"/>
    <xf numFmtId="43" fontId="14" fillId="0" borderId="0" applyFont="0" applyFill="0" applyBorder="0" applyAlignment="0" applyProtection="0"/>
    <xf numFmtId="0" fontId="27" fillId="0" borderId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14" fontId="22" fillId="0" borderId="0" xfId="0" applyNumberFormat="1" applyFont="1"/>
    <xf numFmtId="0" fontId="13" fillId="0" borderId="0" xfId="0" applyFont="1"/>
    <xf numFmtId="0" fontId="15" fillId="0" borderId="3" xfId="0" applyFont="1" applyFill="1" applyBorder="1"/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Border="1"/>
    <xf numFmtId="0" fontId="20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4" xfId="0" applyFont="1" applyFill="1" applyBorder="1"/>
    <xf numFmtId="0" fontId="4" fillId="0" borderId="1" xfId="0" applyFont="1" applyBorder="1"/>
    <xf numFmtId="0" fontId="4" fillId="0" borderId="5" xfId="0" applyFont="1" applyBorder="1"/>
    <xf numFmtId="0" fontId="4" fillId="0" borderId="7" xfId="0" applyFont="1" applyBorder="1" applyAlignment="1">
      <alignment horizontal="center"/>
    </xf>
    <xf numFmtId="0" fontId="22" fillId="0" borderId="0" xfId="0" applyFont="1" applyFill="1" applyBorder="1"/>
    <xf numFmtId="0" fontId="21" fillId="0" borderId="0" xfId="0" applyFont="1"/>
    <xf numFmtId="0" fontId="22" fillId="0" borderId="0" xfId="0" applyFont="1"/>
    <xf numFmtId="164" fontId="2" fillId="0" borderId="0" xfId="0" applyNumberFormat="1" applyFont="1"/>
    <xf numFmtId="164" fontId="4" fillId="0" borderId="7" xfId="0" applyNumberFormat="1" applyFont="1" applyBorder="1" applyAlignment="1">
      <alignment horizontal="center"/>
    </xf>
    <xf numFmtId="164" fontId="13" fillId="0" borderId="9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4" fillId="4" borderId="1" xfId="0" applyFont="1" applyFill="1" applyBorder="1"/>
    <xf numFmtId="0" fontId="4" fillId="0" borderId="3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29" fillId="0" borderId="0" xfId="0" applyFont="1"/>
    <xf numFmtId="0" fontId="14" fillId="0" borderId="0" xfId="0" applyFont="1"/>
    <xf numFmtId="0" fontId="20" fillId="0" borderId="0" xfId="0" applyFont="1" applyFill="1" applyAlignment="1">
      <alignment horizontal="center"/>
    </xf>
    <xf numFmtId="0" fontId="33" fillId="0" borderId="0" xfId="0" applyFont="1" applyBorder="1"/>
    <xf numFmtId="0" fontId="33" fillId="0" borderId="0" xfId="0" applyFont="1"/>
    <xf numFmtId="0" fontId="14" fillId="0" borderId="15" xfId="0" applyFont="1" applyFill="1" applyBorder="1"/>
    <xf numFmtId="0" fontId="14" fillId="0" borderId="16" xfId="0" applyFont="1" applyFill="1" applyBorder="1"/>
    <xf numFmtId="0" fontId="14" fillId="0" borderId="17" xfId="0" applyFont="1" applyFill="1" applyBorder="1"/>
    <xf numFmtId="0" fontId="14" fillId="0" borderId="4" xfId="0" applyFont="1" applyFill="1" applyBorder="1"/>
    <xf numFmtId="0" fontId="14" fillId="0" borderId="3" xfId="0" applyFont="1" applyFill="1" applyBorder="1"/>
    <xf numFmtId="0" fontId="14" fillId="0" borderId="9" xfId="0" applyFont="1" applyFill="1" applyBorder="1"/>
    <xf numFmtId="0" fontId="14" fillId="0" borderId="20" xfId="0" applyFont="1" applyFill="1" applyBorder="1"/>
    <xf numFmtId="0" fontId="14" fillId="0" borderId="21" xfId="0" applyFont="1" applyFill="1" applyBorder="1"/>
    <xf numFmtId="0" fontId="14" fillId="0" borderId="22" xfId="0" applyFont="1" applyFill="1" applyBorder="1"/>
    <xf numFmtId="0" fontId="34" fillId="8" borderId="1" xfId="0" applyFont="1" applyFill="1" applyBorder="1" applyAlignment="1">
      <alignment horizontal="center"/>
    </xf>
    <xf numFmtId="0" fontId="35" fillId="4" borderId="3" xfId="0" applyFont="1" applyFill="1" applyBorder="1"/>
    <xf numFmtId="0" fontId="35" fillId="4" borderId="9" xfId="0" applyFont="1" applyFill="1" applyBorder="1"/>
    <xf numFmtId="0" fontId="4" fillId="0" borderId="0" xfId="0" applyFont="1" applyAlignment="1">
      <alignment horizontal="center"/>
    </xf>
    <xf numFmtId="0" fontId="35" fillId="4" borderId="4" xfId="0" applyFont="1" applyFill="1" applyBorder="1"/>
    <xf numFmtId="0" fontId="36" fillId="4" borderId="4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6" fillId="0" borderId="8" xfId="0" quotePrefix="1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24" xfId="0" quotePrefix="1" applyFont="1" applyFill="1" applyBorder="1" applyAlignment="1">
      <alignment horizontal="center"/>
    </xf>
    <xf numFmtId="164" fontId="13" fillId="0" borderId="22" xfId="0" applyNumberFormat="1" applyFont="1" applyFill="1" applyBorder="1" applyAlignment="1">
      <alignment horizontal="center"/>
    </xf>
    <xf numFmtId="0" fontId="7" fillId="0" borderId="20" xfId="0" applyFont="1" applyFill="1" applyBorder="1"/>
    <xf numFmtId="0" fontId="8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20" fontId="20" fillId="4" borderId="14" xfId="0" applyNumberFormat="1" applyFont="1" applyFill="1" applyBorder="1" applyAlignment="1">
      <alignment horizontal="center"/>
    </xf>
    <xf numFmtId="20" fontId="20" fillId="4" borderId="18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7" fillId="9" borderId="4" xfId="0" applyFont="1" applyFill="1" applyBorder="1"/>
    <xf numFmtId="0" fontId="7" fillId="9" borderId="20" xfId="0" applyFont="1" applyFill="1" applyBorder="1"/>
    <xf numFmtId="0" fontId="15" fillId="9" borderId="3" xfId="0" applyFont="1" applyFill="1" applyBorder="1"/>
    <xf numFmtId="20" fontId="20" fillId="4" borderId="19" xfId="0" applyNumberFormat="1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2" fillId="7" borderId="11" xfId="0" applyFont="1" applyFill="1" applyBorder="1" applyAlignment="1">
      <alignment horizontal="center" vertical="center"/>
    </xf>
    <xf numFmtId="0" fontId="32" fillId="7" borderId="12" xfId="0" applyFont="1" applyFill="1" applyBorder="1" applyAlignment="1">
      <alignment horizontal="center" vertical="center"/>
    </xf>
    <xf numFmtId="0" fontId="32" fillId="7" borderId="13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30" fillId="5" borderId="11" xfId="0" applyFont="1" applyFill="1" applyBorder="1" applyAlignment="1">
      <alignment horizontal="center"/>
    </xf>
    <xf numFmtId="0" fontId="30" fillId="5" borderId="10" xfId="0" applyFont="1" applyFill="1" applyBorder="1" applyAlignment="1">
      <alignment horizontal="center"/>
    </xf>
    <xf numFmtId="0" fontId="30" fillId="5" borderId="7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</cellXfs>
  <cellStyles count="8">
    <cellStyle name="Excel Built-in Normal" xfId="2"/>
    <cellStyle name="Excel Built-in Normal 2" xfId="5"/>
    <cellStyle name="Millares 2" xfId="6"/>
    <cellStyle name="Normal" xfId="0" builtinId="0"/>
    <cellStyle name="Normal 2" xfId="1"/>
    <cellStyle name="Normal 2 2" xfId="3"/>
    <cellStyle name="Normal 3" xfId="4"/>
    <cellStyle name="Normal 4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2"/>
  <sheetViews>
    <sheetView tabSelected="1" zoomScale="70" zoomScaleNormal="70" workbookViewId="0">
      <selection sqref="A1:G1"/>
    </sheetView>
  </sheetViews>
  <sheetFormatPr baseColWidth="10" defaultRowHeight="18.75"/>
  <cols>
    <col min="1" max="1" width="51.7109375" style="1" bestFit="1" customWidth="1"/>
    <col min="2" max="2" width="9.7109375" style="1" customWidth="1"/>
    <col min="3" max="7" width="6.7109375" style="2" customWidth="1"/>
    <col min="8" max="8" width="12.85546875" style="32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customWidth="1"/>
    <col min="26" max="16384" width="11.42578125" style="1"/>
  </cols>
  <sheetData>
    <row r="1" spans="1:24" ht="30.75">
      <c r="A1" s="81" t="s">
        <v>7</v>
      </c>
      <c r="B1" s="81"/>
      <c r="C1" s="81"/>
      <c r="D1" s="81"/>
      <c r="E1" s="81"/>
      <c r="F1" s="81"/>
      <c r="G1" s="81"/>
      <c r="L1" s="31">
        <v>9</v>
      </c>
    </row>
    <row r="2" spans="1:24" ht="30.75">
      <c r="A2" s="81" t="s">
        <v>8</v>
      </c>
      <c r="B2" s="81"/>
      <c r="C2" s="81"/>
      <c r="D2" s="81"/>
      <c r="E2" s="81"/>
      <c r="F2" s="81"/>
      <c r="G2" s="81"/>
    </row>
    <row r="3" spans="1:24" ht="25.5">
      <c r="A3" s="84" t="s">
        <v>30</v>
      </c>
      <c r="B3" s="84"/>
      <c r="C3" s="84"/>
      <c r="D3" s="84"/>
      <c r="E3" s="84"/>
      <c r="F3" s="84"/>
      <c r="G3" s="84"/>
    </row>
    <row r="4" spans="1:24" ht="25.5">
      <c r="A4" s="84" t="s">
        <v>31</v>
      </c>
      <c r="B4" s="84"/>
      <c r="C4" s="84"/>
      <c r="D4" s="84"/>
      <c r="E4" s="84"/>
      <c r="F4" s="84"/>
      <c r="G4" s="84"/>
    </row>
    <row r="5" spans="1:24" ht="20.25">
      <c r="A5" s="82" t="s">
        <v>32</v>
      </c>
      <c r="B5" s="82"/>
      <c r="C5" s="82"/>
      <c r="D5" s="82"/>
      <c r="E5" s="82"/>
      <c r="F5" s="82"/>
      <c r="G5" s="82"/>
    </row>
    <row r="6" spans="1:24" ht="19.5">
      <c r="A6" s="83" t="s">
        <v>6</v>
      </c>
      <c r="B6" s="83"/>
      <c r="C6" s="83"/>
      <c r="D6" s="83"/>
      <c r="E6" s="83"/>
      <c r="F6" s="83"/>
      <c r="G6" s="83"/>
    </row>
    <row r="7" spans="1:24" ht="20.25" thickBot="1">
      <c r="A7" s="85" t="s">
        <v>33</v>
      </c>
      <c r="B7" s="85"/>
      <c r="C7" s="85"/>
      <c r="D7" s="85"/>
      <c r="E7" s="85"/>
      <c r="F7" s="85"/>
      <c r="G7" s="85"/>
    </row>
    <row r="8" spans="1:24" ht="20.25" thickBot="1">
      <c r="A8" s="78" t="s">
        <v>28</v>
      </c>
      <c r="B8" s="79"/>
      <c r="C8" s="79"/>
      <c r="D8" s="79"/>
      <c r="E8" s="79"/>
      <c r="F8" s="79"/>
      <c r="G8" s="80"/>
      <c r="L8" s="38" t="s">
        <v>29</v>
      </c>
    </row>
    <row r="9" spans="1:24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3" t="s">
        <v>19</v>
      </c>
      <c r="I9" s="1"/>
      <c r="J9" s="23" t="s">
        <v>20</v>
      </c>
      <c r="L9" s="1"/>
      <c r="M9" s="2"/>
      <c r="N9" s="2"/>
      <c r="O9" s="2"/>
      <c r="P9" s="2"/>
      <c r="Q9" s="2"/>
      <c r="R9" s="2"/>
      <c r="S9" s="2"/>
      <c r="T9" s="2"/>
      <c r="U9" s="2"/>
      <c r="V9" s="27" t="s">
        <v>21</v>
      </c>
      <c r="W9" s="26" t="s">
        <v>22</v>
      </c>
      <c r="X9" s="26" t="s">
        <v>23</v>
      </c>
    </row>
    <row r="10" spans="1:24" ht="20.25" thickBot="1">
      <c r="A10" s="25" t="s">
        <v>72</v>
      </c>
      <c r="B10" s="6" t="s">
        <v>55</v>
      </c>
      <c r="C10" s="7">
        <v>9</v>
      </c>
      <c r="D10" s="8">
        <v>39</v>
      </c>
      <c r="E10" s="8">
        <v>42</v>
      </c>
      <c r="F10" s="8">
        <f t="shared" ref="F10:F29" si="0">SUM(D10+E10)</f>
        <v>81</v>
      </c>
      <c r="G10" s="39">
        <f t="shared" ref="G10:G29" si="1">(F10-C10)</f>
        <v>72</v>
      </c>
      <c r="H10" s="34">
        <v>31803</v>
      </c>
      <c r="I10" s="36" t="s">
        <v>27</v>
      </c>
      <c r="J10" s="24">
        <f t="shared" ref="J10:J13" si="2">(E10-C10*0.5)</f>
        <v>37.5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ht="20.25" thickBot="1">
      <c r="A11" s="25" t="s">
        <v>63</v>
      </c>
      <c r="B11" s="6" t="s">
        <v>57</v>
      </c>
      <c r="C11" s="7">
        <v>6</v>
      </c>
      <c r="D11" s="8">
        <v>43</v>
      </c>
      <c r="E11" s="8">
        <v>40</v>
      </c>
      <c r="F11" s="8">
        <f t="shared" si="0"/>
        <v>83</v>
      </c>
      <c r="G11" s="71">
        <f t="shared" si="1"/>
        <v>77</v>
      </c>
      <c r="H11" s="34">
        <v>23903</v>
      </c>
      <c r="J11" s="24">
        <f t="shared" si="2"/>
        <v>37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20.25" thickBot="1">
      <c r="A12" s="25" t="s">
        <v>41</v>
      </c>
      <c r="B12" s="6" t="s">
        <v>42</v>
      </c>
      <c r="C12" s="7">
        <v>2</v>
      </c>
      <c r="D12" s="8">
        <v>38</v>
      </c>
      <c r="E12" s="8">
        <v>41</v>
      </c>
      <c r="F12" s="8">
        <f t="shared" si="0"/>
        <v>79</v>
      </c>
      <c r="G12" s="39">
        <f t="shared" si="1"/>
        <v>77</v>
      </c>
      <c r="H12" s="34">
        <v>27313</v>
      </c>
      <c r="I12" s="36" t="s">
        <v>200</v>
      </c>
      <c r="J12" s="24">
        <f t="shared" si="2"/>
        <v>40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ht="19.5">
      <c r="A13" s="25" t="s">
        <v>67</v>
      </c>
      <c r="B13" s="6" t="s">
        <v>57</v>
      </c>
      <c r="C13" s="7">
        <v>8</v>
      </c>
      <c r="D13" s="8">
        <v>42</v>
      </c>
      <c r="E13" s="8">
        <v>43</v>
      </c>
      <c r="F13" s="8">
        <f t="shared" si="0"/>
        <v>85</v>
      </c>
      <c r="G13" s="39">
        <f t="shared" si="1"/>
        <v>77</v>
      </c>
      <c r="H13" s="34">
        <v>31168</v>
      </c>
      <c r="J13" s="24">
        <f t="shared" si="2"/>
        <v>39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19.5">
      <c r="A14" s="25" t="s">
        <v>59</v>
      </c>
      <c r="B14" s="6" t="s">
        <v>60</v>
      </c>
      <c r="C14" s="7">
        <v>6</v>
      </c>
      <c r="D14" s="8">
        <v>44</v>
      </c>
      <c r="E14" s="8">
        <v>42</v>
      </c>
      <c r="F14" s="8">
        <f t="shared" si="0"/>
        <v>86</v>
      </c>
      <c r="G14" s="39">
        <f t="shared" si="1"/>
        <v>80</v>
      </c>
      <c r="H14" s="34">
        <v>24009</v>
      </c>
      <c r="J14" s="24">
        <f t="shared" ref="J14:J20" si="3">(E14-C14*0.5)</f>
        <v>39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9.5">
      <c r="A15" s="25" t="s">
        <v>71</v>
      </c>
      <c r="B15" s="6" t="s">
        <v>37</v>
      </c>
      <c r="C15" s="7">
        <v>8</v>
      </c>
      <c r="D15" s="8">
        <v>44</v>
      </c>
      <c r="E15" s="8">
        <v>44</v>
      </c>
      <c r="F15" s="8">
        <f t="shared" si="0"/>
        <v>88</v>
      </c>
      <c r="G15" s="39">
        <f t="shared" si="1"/>
        <v>80</v>
      </c>
      <c r="H15" s="34">
        <v>26334</v>
      </c>
      <c r="J15" s="24">
        <f t="shared" si="3"/>
        <v>40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 ht="19.5">
      <c r="A16" s="25" t="s">
        <v>73</v>
      </c>
      <c r="B16" s="6" t="s">
        <v>42</v>
      </c>
      <c r="C16" s="7">
        <v>9</v>
      </c>
      <c r="D16" s="8">
        <v>48</v>
      </c>
      <c r="E16" s="8">
        <v>42</v>
      </c>
      <c r="F16" s="8">
        <f t="shared" si="0"/>
        <v>90</v>
      </c>
      <c r="G16" s="39">
        <f t="shared" si="1"/>
        <v>81</v>
      </c>
      <c r="H16" s="34">
        <v>21345</v>
      </c>
      <c r="J16" s="24">
        <f t="shared" si="3"/>
        <v>37.5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ht="19.5">
      <c r="A17" s="25" t="s">
        <v>64</v>
      </c>
      <c r="B17" s="6" t="s">
        <v>55</v>
      </c>
      <c r="C17" s="7">
        <v>6</v>
      </c>
      <c r="D17" s="8">
        <v>48</v>
      </c>
      <c r="E17" s="8">
        <v>40</v>
      </c>
      <c r="F17" s="8">
        <f t="shared" si="0"/>
        <v>88</v>
      </c>
      <c r="G17" s="39">
        <f t="shared" si="1"/>
        <v>82</v>
      </c>
      <c r="H17" s="34">
        <v>28111</v>
      </c>
      <c r="J17" s="24">
        <f t="shared" si="3"/>
        <v>37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ht="19.5">
      <c r="A18" s="25" t="s">
        <v>34</v>
      </c>
      <c r="B18" s="6" t="s">
        <v>35</v>
      </c>
      <c r="C18" s="7">
        <v>0</v>
      </c>
      <c r="D18" s="8">
        <v>41</v>
      </c>
      <c r="E18" s="8">
        <v>41</v>
      </c>
      <c r="F18" s="8">
        <f t="shared" si="0"/>
        <v>82</v>
      </c>
      <c r="G18" s="39">
        <f t="shared" si="1"/>
        <v>82</v>
      </c>
      <c r="H18" s="34">
        <v>33329</v>
      </c>
      <c r="J18" s="24">
        <f t="shared" si="3"/>
        <v>41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 ht="19.5">
      <c r="A19" s="25" t="s">
        <v>58</v>
      </c>
      <c r="B19" s="6" t="s">
        <v>55</v>
      </c>
      <c r="C19" s="7">
        <v>5</v>
      </c>
      <c r="D19" s="8">
        <v>45</v>
      </c>
      <c r="E19" s="8">
        <v>42</v>
      </c>
      <c r="F19" s="8">
        <f t="shared" si="0"/>
        <v>87</v>
      </c>
      <c r="G19" s="39">
        <f t="shared" si="1"/>
        <v>82</v>
      </c>
      <c r="H19" s="34">
        <v>18709</v>
      </c>
      <c r="J19" s="24">
        <f t="shared" si="3"/>
        <v>39.5</v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24" ht="19.5">
      <c r="A20" s="25" t="s">
        <v>40</v>
      </c>
      <c r="B20" s="6" t="s">
        <v>37</v>
      </c>
      <c r="C20" s="7">
        <v>2</v>
      </c>
      <c r="D20" s="8">
        <v>41</v>
      </c>
      <c r="E20" s="8">
        <v>43</v>
      </c>
      <c r="F20" s="8">
        <f t="shared" si="0"/>
        <v>84</v>
      </c>
      <c r="G20" s="39">
        <f t="shared" si="1"/>
        <v>82</v>
      </c>
      <c r="H20" s="34">
        <v>26822</v>
      </c>
      <c r="J20" s="24">
        <f t="shared" si="3"/>
        <v>42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24" ht="19.5">
      <c r="A21" s="25" t="s">
        <v>69</v>
      </c>
      <c r="B21" s="6" t="s">
        <v>57</v>
      </c>
      <c r="C21" s="7">
        <v>8</v>
      </c>
      <c r="D21" s="8">
        <v>45</v>
      </c>
      <c r="E21" s="8">
        <v>45</v>
      </c>
      <c r="F21" s="8">
        <f t="shared" si="0"/>
        <v>90</v>
      </c>
      <c r="G21" s="39">
        <f t="shared" si="1"/>
        <v>82</v>
      </c>
      <c r="H21" s="34">
        <v>29031</v>
      </c>
      <c r="J21" s="24">
        <f t="shared" ref="J21:J29" si="4">(E21-C21*0.5)</f>
        <v>41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</row>
    <row r="22" spans="1:24" ht="19.5">
      <c r="A22" s="25" t="s">
        <v>36</v>
      </c>
      <c r="B22" s="6" t="s">
        <v>37</v>
      </c>
      <c r="C22" s="7">
        <v>1</v>
      </c>
      <c r="D22" s="8">
        <v>43</v>
      </c>
      <c r="E22" s="8">
        <v>41</v>
      </c>
      <c r="F22" s="8">
        <f t="shared" si="0"/>
        <v>84</v>
      </c>
      <c r="G22" s="39">
        <f t="shared" si="1"/>
        <v>83</v>
      </c>
      <c r="H22" s="34">
        <v>26222</v>
      </c>
      <c r="J22" s="24">
        <f t="shared" si="4"/>
        <v>40.5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>
        <v>68.5</v>
      </c>
      <c r="W22" s="29" t="s">
        <v>25</v>
      </c>
      <c r="X22" s="29"/>
    </row>
    <row r="23" spans="1:24" ht="19.5">
      <c r="A23" s="25" t="s">
        <v>38</v>
      </c>
      <c r="B23" s="6" t="s">
        <v>39</v>
      </c>
      <c r="C23" s="7">
        <v>1</v>
      </c>
      <c r="D23" s="8">
        <v>40</v>
      </c>
      <c r="E23" s="8">
        <v>44</v>
      </c>
      <c r="F23" s="8">
        <f t="shared" si="0"/>
        <v>84</v>
      </c>
      <c r="G23" s="39">
        <f t="shared" si="1"/>
        <v>83</v>
      </c>
      <c r="H23" s="34">
        <v>27448</v>
      </c>
      <c r="J23" s="24">
        <f t="shared" si="4"/>
        <v>43.5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>
        <v>70.099999999999994</v>
      </c>
      <c r="W23" s="29" t="s">
        <v>26</v>
      </c>
      <c r="X23" s="29"/>
    </row>
    <row r="24" spans="1:24" ht="19.5">
      <c r="A24" s="25" t="s">
        <v>52</v>
      </c>
      <c r="B24" s="6" t="s">
        <v>37</v>
      </c>
      <c r="C24" s="7">
        <v>5</v>
      </c>
      <c r="D24" s="8">
        <v>46</v>
      </c>
      <c r="E24" s="8">
        <v>43</v>
      </c>
      <c r="F24" s="8">
        <f t="shared" si="0"/>
        <v>89</v>
      </c>
      <c r="G24" s="39">
        <f t="shared" si="1"/>
        <v>84</v>
      </c>
      <c r="H24" s="34">
        <v>30173</v>
      </c>
      <c r="J24" s="24">
        <f t="shared" si="4"/>
        <v>40.5</v>
      </c>
    </row>
    <row r="25" spans="1:24" ht="19.5">
      <c r="A25" s="25" t="s">
        <v>56</v>
      </c>
      <c r="B25" s="6" t="s">
        <v>57</v>
      </c>
      <c r="C25" s="7">
        <v>5</v>
      </c>
      <c r="D25" s="8">
        <v>45</v>
      </c>
      <c r="E25" s="8">
        <v>44</v>
      </c>
      <c r="F25" s="8">
        <f t="shared" si="0"/>
        <v>89</v>
      </c>
      <c r="G25" s="39">
        <f t="shared" si="1"/>
        <v>84</v>
      </c>
      <c r="H25" s="34">
        <v>28682</v>
      </c>
      <c r="J25" s="24">
        <f t="shared" si="4"/>
        <v>41.5</v>
      </c>
    </row>
    <row r="26" spans="1:24" ht="19.5">
      <c r="A26" s="25" t="s">
        <v>47</v>
      </c>
      <c r="B26" s="6" t="s">
        <v>35</v>
      </c>
      <c r="C26" s="7">
        <v>3</v>
      </c>
      <c r="D26" s="8">
        <v>43</v>
      </c>
      <c r="E26" s="8">
        <v>45</v>
      </c>
      <c r="F26" s="8">
        <f t="shared" si="0"/>
        <v>88</v>
      </c>
      <c r="G26" s="39">
        <f t="shared" si="1"/>
        <v>85</v>
      </c>
      <c r="H26" s="34">
        <v>26606</v>
      </c>
      <c r="J26" s="24">
        <f t="shared" si="4"/>
        <v>43.5</v>
      </c>
    </row>
    <row r="27" spans="1:24" ht="19.5">
      <c r="A27" s="25" t="s">
        <v>43</v>
      </c>
      <c r="B27" s="6" t="s">
        <v>44</v>
      </c>
      <c r="C27" s="7">
        <v>3</v>
      </c>
      <c r="D27" s="8">
        <v>45</v>
      </c>
      <c r="E27" s="8">
        <v>44</v>
      </c>
      <c r="F27" s="8">
        <f t="shared" si="0"/>
        <v>89</v>
      </c>
      <c r="G27" s="39">
        <f t="shared" si="1"/>
        <v>86</v>
      </c>
      <c r="H27" s="34">
        <v>28522</v>
      </c>
      <c r="J27" s="24">
        <f t="shared" si="4"/>
        <v>42.5</v>
      </c>
    </row>
    <row r="28" spans="1:24" ht="19.5">
      <c r="A28" s="25" t="s">
        <v>66</v>
      </c>
      <c r="B28" s="6" t="s">
        <v>57</v>
      </c>
      <c r="C28" s="7">
        <v>7</v>
      </c>
      <c r="D28" s="8">
        <v>47</v>
      </c>
      <c r="E28" s="8">
        <v>46</v>
      </c>
      <c r="F28" s="8">
        <f t="shared" si="0"/>
        <v>93</v>
      </c>
      <c r="G28" s="39">
        <f t="shared" si="1"/>
        <v>86</v>
      </c>
      <c r="H28" s="34">
        <v>25461</v>
      </c>
      <c r="J28" s="24">
        <f t="shared" si="4"/>
        <v>42.5</v>
      </c>
    </row>
    <row r="29" spans="1:24" ht="19.5">
      <c r="A29" s="25" t="s">
        <v>68</v>
      </c>
      <c r="B29" s="6" t="s">
        <v>57</v>
      </c>
      <c r="C29" s="7">
        <v>8</v>
      </c>
      <c r="D29" s="8">
        <v>50</v>
      </c>
      <c r="E29" s="8">
        <v>46</v>
      </c>
      <c r="F29" s="8">
        <f t="shared" si="0"/>
        <v>96</v>
      </c>
      <c r="G29" s="39">
        <f t="shared" si="1"/>
        <v>88</v>
      </c>
      <c r="H29" s="34">
        <v>30789</v>
      </c>
      <c r="J29" s="24">
        <f t="shared" si="4"/>
        <v>42</v>
      </c>
    </row>
    <row r="30" spans="1:24" ht="19.5">
      <c r="A30" s="59" t="s">
        <v>65</v>
      </c>
      <c r="B30" s="6" t="s">
        <v>37</v>
      </c>
      <c r="C30" s="7">
        <v>7</v>
      </c>
      <c r="D30" s="60" t="s">
        <v>12</v>
      </c>
      <c r="E30" s="60" t="s">
        <v>12</v>
      </c>
      <c r="F30" s="60" t="s">
        <v>12</v>
      </c>
      <c r="G30" s="61" t="s">
        <v>12</v>
      </c>
      <c r="H30" s="34">
        <v>33380</v>
      </c>
    </row>
    <row r="31" spans="1:24" ht="19.5">
      <c r="A31" s="25" t="s">
        <v>70</v>
      </c>
      <c r="B31" s="6" t="s">
        <v>55</v>
      </c>
      <c r="C31" s="7">
        <v>8</v>
      </c>
      <c r="D31" s="8" t="s">
        <v>5</v>
      </c>
      <c r="E31" s="8" t="s">
        <v>205</v>
      </c>
      <c r="F31" s="8" t="s">
        <v>206</v>
      </c>
      <c r="G31" s="61" t="s">
        <v>12</v>
      </c>
      <c r="H31" s="34">
        <v>28221</v>
      </c>
    </row>
    <row r="32" spans="1:24" ht="19.5">
      <c r="A32" s="25" t="s">
        <v>198</v>
      </c>
      <c r="B32" s="6" t="s">
        <v>37</v>
      </c>
      <c r="C32" s="7">
        <v>5</v>
      </c>
      <c r="D32" s="8" t="s">
        <v>5</v>
      </c>
      <c r="E32" s="8" t="s">
        <v>205</v>
      </c>
      <c r="F32" s="8" t="s">
        <v>206</v>
      </c>
      <c r="G32" s="61" t="s">
        <v>12</v>
      </c>
      <c r="H32" s="34">
        <v>32745</v>
      </c>
    </row>
    <row r="33" spans="1:8" ht="19.5">
      <c r="A33" s="25" t="s">
        <v>46</v>
      </c>
      <c r="B33" s="6" t="s">
        <v>37</v>
      </c>
      <c r="C33" s="7">
        <v>3</v>
      </c>
      <c r="D33" s="8" t="s">
        <v>5</v>
      </c>
      <c r="E33" s="8" t="s">
        <v>205</v>
      </c>
      <c r="F33" s="8" t="s">
        <v>206</v>
      </c>
      <c r="G33" s="61" t="s">
        <v>12</v>
      </c>
      <c r="H33" s="34">
        <v>30881</v>
      </c>
    </row>
    <row r="34" spans="1:8" ht="19.5">
      <c r="A34" s="25" t="s">
        <v>61</v>
      </c>
      <c r="B34" s="6" t="s">
        <v>55</v>
      </c>
      <c r="C34" s="7">
        <v>6</v>
      </c>
      <c r="D34" s="8" t="s">
        <v>5</v>
      </c>
      <c r="E34" s="8" t="s">
        <v>205</v>
      </c>
      <c r="F34" s="8" t="s">
        <v>206</v>
      </c>
      <c r="G34" s="61" t="s">
        <v>12</v>
      </c>
      <c r="H34" s="34">
        <v>26755</v>
      </c>
    </row>
    <row r="35" spans="1:8" ht="19.5">
      <c r="A35" s="25" t="s">
        <v>45</v>
      </c>
      <c r="B35" s="6" t="s">
        <v>37</v>
      </c>
      <c r="C35" s="7">
        <v>3</v>
      </c>
      <c r="D35" s="8" t="s">
        <v>5</v>
      </c>
      <c r="E35" s="8" t="s">
        <v>205</v>
      </c>
      <c r="F35" s="8" t="s">
        <v>206</v>
      </c>
      <c r="G35" s="61" t="s">
        <v>12</v>
      </c>
      <c r="H35" s="34">
        <v>30234</v>
      </c>
    </row>
    <row r="36" spans="1:8" ht="19.5">
      <c r="A36" s="25" t="s">
        <v>48</v>
      </c>
      <c r="B36" s="6" t="s">
        <v>37</v>
      </c>
      <c r="C36" s="7">
        <v>4</v>
      </c>
      <c r="D36" s="8" t="s">
        <v>5</v>
      </c>
      <c r="E36" s="8" t="s">
        <v>205</v>
      </c>
      <c r="F36" s="8" t="s">
        <v>206</v>
      </c>
      <c r="G36" s="61" t="s">
        <v>12</v>
      </c>
      <c r="H36" s="34">
        <v>27857</v>
      </c>
    </row>
    <row r="37" spans="1:8" ht="19.5">
      <c r="A37" s="25" t="s">
        <v>49</v>
      </c>
      <c r="B37" s="6" t="s">
        <v>37</v>
      </c>
      <c r="C37" s="7">
        <v>4</v>
      </c>
      <c r="D37" s="8" t="s">
        <v>5</v>
      </c>
      <c r="E37" s="8" t="s">
        <v>205</v>
      </c>
      <c r="F37" s="8" t="s">
        <v>206</v>
      </c>
      <c r="G37" s="61" t="s">
        <v>12</v>
      </c>
      <c r="H37" s="34">
        <v>30943</v>
      </c>
    </row>
    <row r="38" spans="1:8" ht="19.5">
      <c r="A38" s="25" t="s">
        <v>50</v>
      </c>
      <c r="B38" s="6" t="s">
        <v>42</v>
      </c>
      <c r="C38" s="7">
        <v>4</v>
      </c>
      <c r="D38" s="8" t="s">
        <v>5</v>
      </c>
      <c r="E38" s="8" t="s">
        <v>205</v>
      </c>
      <c r="F38" s="8" t="s">
        <v>206</v>
      </c>
      <c r="G38" s="61" t="s">
        <v>12</v>
      </c>
      <c r="H38" s="34">
        <v>30725</v>
      </c>
    </row>
    <row r="39" spans="1:8" ht="19.5">
      <c r="A39" s="25" t="s">
        <v>51</v>
      </c>
      <c r="B39" s="6" t="s">
        <v>37</v>
      </c>
      <c r="C39" s="7">
        <v>5</v>
      </c>
      <c r="D39" s="8" t="s">
        <v>5</v>
      </c>
      <c r="E39" s="8" t="s">
        <v>205</v>
      </c>
      <c r="F39" s="8" t="s">
        <v>206</v>
      </c>
      <c r="G39" s="61" t="s">
        <v>12</v>
      </c>
      <c r="H39" s="34">
        <v>28066</v>
      </c>
    </row>
    <row r="40" spans="1:8" ht="19.5">
      <c r="A40" s="25" t="s">
        <v>53</v>
      </c>
      <c r="B40" s="6" t="s">
        <v>42</v>
      </c>
      <c r="C40" s="7">
        <v>5</v>
      </c>
      <c r="D40" s="8" t="s">
        <v>5</v>
      </c>
      <c r="E40" s="8" t="s">
        <v>205</v>
      </c>
      <c r="F40" s="8" t="s">
        <v>206</v>
      </c>
      <c r="G40" s="61" t="s">
        <v>12</v>
      </c>
      <c r="H40" s="34">
        <v>26007</v>
      </c>
    </row>
    <row r="41" spans="1:8" ht="19.5">
      <c r="A41" s="25" t="s">
        <v>54</v>
      </c>
      <c r="B41" s="6" t="s">
        <v>55</v>
      </c>
      <c r="C41" s="7">
        <v>5</v>
      </c>
      <c r="D41" s="8" t="s">
        <v>5</v>
      </c>
      <c r="E41" s="8" t="s">
        <v>205</v>
      </c>
      <c r="F41" s="8" t="s">
        <v>206</v>
      </c>
      <c r="G41" s="61" t="s">
        <v>12</v>
      </c>
      <c r="H41" s="34">
        <v>27479</v>
      </c>
    </row>
    <row r="42" spans="1:8" ht="20.25" thickBot="1">
      <c r="A42" s="66" t="s">
        <v>62</v>
      </c>
      <c r="B42" s="62" t="s">
        <v>37</v>
      </c>
      <c r="C42" s="63">
        <v>6</v>
      </c>
      <c r="D42" s="67" t="s">
        <v>5</v>
      </c>
      <c r="E42" s="67" t="s">
        <v>205</v>
      </c>
      <c r="F42" s="67" t="s">
        <v>206</v>
      </c>
      <c r="G42" s="64" t="s">
        <v>12</v>
      </c>
      <c r="H42" s="65">
        <v>31329</v>
      </c>
    </row>
  </sheetData>
  <sortState ref="A10:I42">
    <sortCondition ref="G10:G42"/>
    <sortCondition ref="E10:E42"/>
    <sortCondition ref="D10:D42"/>
  </sortState>
  <mergeCells count="8">
    <mergeCell ref="A8:G8"/>
    <mergeCell ref="A1:G1"/>
    <mergeCell ref="A2:G2"/>
    <mergeCell ref="A5:G5"/>
    <mergeCell ref="A6:G6"/>
    <mergeCell ref="A3:G3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9"/>
  <sheetViews>
    <sheetView zoomScale="70" zoomScaleNormal="70" workbookViewId="0">
      <selection sqref="A1:G1"/>
    </sheetView>
  </sheetViews>
  <sheetFormatPr baseColWidth="10" defaultRowHeight="18.75"/>
  <cols>
    <col min="1" max="1" width="55.5703125" style="1" bestFit="1" customWidth="1"/>
    <col min="2" max="2" width="9.7109375" style="1" customWidth="1"/>
    <col min="3" max="7" width="6.7109375" style="2" customWidth="1"/>
    <col min="8" max="8" width="12.85546875" style="32" customWidth="1"/>
    <col min="9" max="9" width="11.42578125" style="1" customWidth="1"/>
    <col min="10" max="10" width="11.42578125" style="2" customWidth="1"/>
    <col min="11" max="11" width="11.42578125" style="1" customWidth="1"/>
    <col min="12" max="12" width="30.140625" style="1" hidden="1" customWidth="1"/>
    <col min="13" max="21" width="3" style="1" hidden="1" customWidth="1"/>
    <col min="22" max="24" width="12.140625" style="1" hidden="1" customWidth="1"/>
    <col min="25" max="25" width="11.42578125" style="1" hidden="1" customWidth="1"/>
    <col min="26" max="34" width="11.42578125" style="1" customWidth="1"/>
    <col min="35" max="16384" width="11.42578125" style="1"/>
  </cols>
  <sheetData>
    <row r="1" spans="1:24" ht="30.75">
      <c r="A1" s="81" t="s">
        <v>7</v>
      </c>
      <c r="B1" s="81"/>
      <c r="C1" s="81"/>
      <c r="D1" s="81"/>
      <c r="E1" s="81"/>
      <c r="F1" s="81"/>
      <c r="G1" s="81"/>
    </row>
    <row r="2" spans="1:24" ht="30.75">
      <c r="A2" s="81" t="s">
        <v>8</v>
      </c>
      <c r="B2" s="81"/>
      <c r="C2" s="81"/>
      <c r="D2" s="81"/>
      <c r="E2" s="81"/>
      <c r="F2" s="81"/>
      <c r="G2" s="81"/>
    </row>
    <row r="3" spans="1:24" ht="25.5">
      <c r="A3" s="84" t="str">
        <f>'CAB 0-9'!A3:G3</f>
        <v>MIRAMAR</v>
      </c>
      <c r="B3" s="84"/>
      <c r="C3" s="84"/>
      <c r="D3" s="84"/>
      <c r="E3" s="84"/>
      <c r="F3" s="84"/>
      <c r="G3" s="84"/>
    </row>
    <row r="4" spans="1:24" ht="25.5">
      <c r="A4" s="84" t="str">
        <f>'CAB 0-9'!A4:G4</f>
        <v>Links</v>
      </c>
      <c r="B4" s="84"/>
      <c r="C4" s="84"/>
      <c r="D4" s="84"/>
      <c r="E4" s="84"/>
      <c r="F4" s="84"/>
      <c r="G4" s="84"/>
    </row>
    <row r="5" spans="1:24" ht="20.25">
      <c r="A5" s="82" t="str">
        <f>'CAB 0-9'!A5:G5</f>
        <v>8° FECHA DE MAYORES</v>
      </c>
      <c r="B5" s="82"/>
      <c r="C5" s="82"/>
      <c r="D5" s="82"/>
      <c r="E5" s="82"/>
      <c r="F5" s="82"/>
      <c r="G5" s="82"/>
    </row>
    <row r="6" spans="1:24" ht="19.5">
      <c r="A6" s="83" t="s">
        <v>6</v>
      </c>
      <c r="B6" s="83"/>
      <c r="C6" s="83"/>
      <c r="D6" s="83"/>
      <c r="E6" s="83"/>
      <c r="F6" s="83"/>
      <c r="G6" s="83"/>
    </row>
    <row r="7" spans="1:24" ht="20.25" thickBot="1">
      <c r="A7" s="86" t="str">
        <f>'CAB 0-9'!A7:E7</f>
        <v>DOMINGO 01 DE DICIEMBRE DE 2019</v>
      </c>
      <c r="B7" s="86"/>
      <c r="C7" s="86"/>
      <c r="D7" s="86"/>
      <c r="E7" s="86"/>
      <c r="F7" s="86"/>
      <c r="G7" s="86"/>
      <c r="H7" s="35"/>
    </row>
    <row r="8" spans="1:24" ht="20.25" thickBot="1">
      <c r="A8" s="78" t="s">
        <v>10</v>
      </c>
      <c r="B8" s="79"/>
      <c r="C8" s="79"/>
      <c r="D8" s="79"/>
      <c r="E8" s="79"/>
      <c r="F8" s="79"/>
      <c r="G8" s="80"/>
    </row>
    <row r="9" spans="1:24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3" t="s">
        <v>19</v>
      </c>
      <c r="J9" s="23" t="s">
        <v>20</v>
      </c>
    </row>
    <row r="10" spans="1:24" ht="19.5">
      <c r="A10" s="25" t="s">
        <v>95</v>
      </c>
      <c r="B10" s="6" t="s">
        <v>55</v>
      </c>
      <c r="C10" s="7">
        <v>16</v>
      </c>
      <c r="D10" s="8">
        <v>52</v>
      </c>
      <c r="E10" s="8">
        <v>42</v>
      </c>
      <c r="F10" s="8">
        <f t="shared" ref="F10:F20" si="0">SUM(D10+E10)</f>
        <v>94</v>
      </c>
      <c r="G10" s="71">
        <f t="shared" ref="G10:G20" si="1">(F10-C10)</f>
        <v>78</v>
      </c>
      <c r="H10" s="34">
        <v>28354</v>
      </c>
      <c r="J10" s="72">
        <f t="shared" ref="J10:J20" si="2">(E10-C10*0.5)</f>
        <v>34</v>
      </c>
    </row>
    <row r="11" spans="1:24" ht="19.5">
      <c r="A11" s="25" t="s">
        <v>89</v>
      </c>
      <c r="B11" s="6" t="s">
        <v>35</v>
      </c>
      <c r="C11" s="7">
        <v>15</v>
      </c>
      <c r="D11" s="8">
        <v>46</v>
      </c>
      <c r="E11" s="8">
        <v>47</v>
      </c>
      <c r="F11" s="8">
        <f t="shared" si="0"/>
        <v>93</v>
      </c>
      <c r="G11" s="71">
        <f t="shared" si="1"/>
        <v>78</v>
      </c>
      <c r="H11" s="34">
        <v>20338</v>
      </c>
      <c r="J11" s="72">
        <f t="shared" si="2"/>
        <v>39.5</v>
      </c>
      <c r="V11" s="1" t="s">
        <v>21</v>
      </c>
      <c r="W11" s="1" t="s">
        <v>22</v>
      </c>
      <c r="X11" s="1" t="s">
        <v>23</v>
      </c>
    </row>
    <row r="12" spans="1:24" ht="19.5">
      <c r="A12" s="25" t="s">
        <v>83</v>
      </c>
      <c r="B12" s="6" t="s">
        <v>55</v>
      </c>
      <c r="C12" s="7">
        <v>13</v>
      </c>
      <c r="D12" s="8">
        <v>47</v>
      </c>
      <c r="E12" s="8">
        <v>45</v>
      </c>
      <c r="F12" s="8">
        <f t="shared" si="0"/>
        <v>92</v>
      </c>
      <c r="G12" s="71">
        <f t="shared" si="1"/>
        <v>79</v>
      </c>
      <c r="H12" s="34">
        <v>28091</v>
      </c>
      <c r="J12" s="24">
        <f t="shared" si="2"/>
        <v>38.5</v>
      </c>
      <c r="V12" s="1">
        <f>SUM(M12:U12)-C12*0.5</f>
        <v>-6.5</v>
      </c>
      <c r="W12" s="1">
        <f>SUM(P12:U12)-C12*0.33</f>
        <v>-4.29</v>
      </c>
      <c r="X12" s="1">
        <f>SUM(S12:U12)-C12*0.166</f>
        <v>-2.1579999999999999</v>
      </c>
    </row>
    <row r="13" spans="1:24" ht="19.5">
      <c r="A13" s="25" t="s">
        <v>81</v>
      </c>
      <c r="B13" s="6" t="s">
        <v>37</v>
      </c>
      <c r="C13" s="7">
        <v>12</v>
      </c>
      <c r="D13" s="8">
        <v>46</v>
      </c>
      <c r="E13" s="8">
        <v>46</v>
      </c>
      <c r="F13" s="8">
        <f t="shared" si="0"/>
        <v>92</v>
      </c>
      <c r="G13" s="39">
        <f t="shared" si="1"/>
        <v>80</v>
      </c>
      <c r="H13" s="34">
        <v>20847</v>
      </c>
      <c r="J13" s="24">
        <f t="shared" si="2"/>
        <v>40</v>
      </c>
      <c r="V13" s="1">
        <f>SUM(M13:U13)-C13*0.5</f>
        <v>-6</v>
      </c>
      <c r="W13" s="1">
        <f>SUM(P13:U13)-C13*0.33</f>
        <v>-3.96</v>
      </c>
      <c r="X13" s="1">
        <f>SUM(S13:U13)-C13*0.166</f>
        <v>-1.992</v>
      </c>
    </row>
    <row r="14" spans="1:24" ht="19.5">
      <c r="A14" s="25" t="s">
        <v>94</v>
      </c>
      <c r="B14" s="6" t="s">
        <v>37</v>
      </c>
      <c r="C14" s="7">
        <v>16</v>
      </c>
      <c r="D14" s="8">
        <v>47</v>
      </c>
      <c r="E14" s="8">
        <v>49</v>
      </c>
      <c r="F14" s="8">
        <f t="shared" si="0"/>
        <v>96</v>
      </c>
      <c r="G14" s="39">
        <f t="shared" si="1"/>
        <v>80</v>
      </c>
      <c r="H14" s="34">
        <v>24521</v>
      </c>
      <c r="J14" s="24">
        <f t="shared" si="2"/>
        <v>41</v>
      </c>
    </row>
    <row r="15" spans="1:24" ht="19.5">
      <c r="A15" s="25" t="s">
        <v>76</v>
      </c>
      <c r="B15" s="6" t="s">
        <v>35</v>
      </c>
      <c r="C15" s="7">
        <v>10</v>
      </c>
      <c r="D15" s="8">
        <v>49</v>
      </c>
      <c r="E15" s="8">
        <v>44</v>
      </c>
      <c r="F15" s="8">
        <f t="shared" si="0"/>
        <v>93</v>
      </c>
      <c r="G15" s="39">
        <f t="shared" si="1"/>
        <v>83</v>
      </c>
      <c r="H15" s="34">
        <v>20380</v>
      </c>
      <c r="J15" s="24">
        <f t="shared" si="2"/>
        <v>39</v>
      </c>
    </row>
    <row r="16" spans="1:24" ht="19.5">
      <c r="A16" s="25" t="s">
        <v>78</v>
      </c>
      <c r="B16" s="6" t="s">
        <v>35</v>
      </c>
      <c r="C16" s="7">
        <v>11</v>
      </c>
      <c r="D16" s="8">
        <v>45</v>
      </c>
      <c r="E16" s="8">
        <v>49</v>
      </c>
      <c r="F16" s="8">
        <f t="shared" si="0"/>
        <v>94</v>
      </c>
      <c r="G16" s="39">
        <f t="shared" si="1"/>
        <v>83</v>
      </c>
      <c r="H16" s="34">
        <v>19278</v>
      </c>
      <c r="J16" s="24">
        <f t="shared" si="2"/>
        <v>43.5</v>
      </c>
    </row>
    <row r="17" spans="1:10" ht="19.5">
      <c r="A17" s="25" t="s">
        <v>85</v>
      </c>
      <c r="B17" s="6" t="s">
        <v>86</v>
      </c>
      <c r="C17" s="7">
        <v>13</v>
      </c>
      <c r="D17" s="8">
        <v>47</v>
      </c>
      <c r="E17" s="8">
        <v>49</v>
      </c>
      <c r="F17" s="8">
        <f t="shared" si="0"/>
        <v>96</v>
      </c>
      <c r="G17" s="39">
        <f t="shared" si="1"/>
        <v>83</v>
      </c>
      <c r="H17" s="34">
        <v>22621</v>
      </c>
      <c r="J17" s="24">
        <f t="shared" si="2"/>
        <v>42.5</v>
      </c>
    </row>
    <row r="18" spans="1:10" ht="19.5">
      <c r="A18" s="25" t="s">
        <v>93</v>
      </c>
      <c r="B18" s="6" t="s">
        <v>42</v>
      </c>
      <c r="C18" s="7">
        <v>16</v>
      </c>
      <c r="D18" s="8">
        <v>53</v>
      </c>
      <c r="E18" s="8">
        <v>47</v>
      </c>
      <c r="F18" s="8">
        <f t="shared" si="0"/>
        <v>100</v>
      </c>
      <c r="G18" s="39">
        <f t="shared" si="1"/>
        <v>84</v>
      </c>
      <c r="H18" s="34">
        <v>25957</v>
      </c>
      <c r="J18" s="24">
        <f t="shared" si="2"/>
        <v>39</v>
      </c>
    </row>
    <row r="19" spans="1:10" ht="19.5">
      <c r="A19" s="25" t="s">
        <v>88</v>
      </c>
      <c r="B19" s="6" t="s">
        <v>35</v>
      </c>
      <c r="C19" s="7">
        <v>15</v>
      </c>
      <c r="D19" s="8">
        <v>50</v>
      </c>
      <c r="E19" s="8">
        <v>49</v>
      </c>
      <c r="F19" s="8">
        <f t="shared" si="0"/>
        <v>99</v>
      </c>
      <c r="G19" s="39">
        <f t="shared" si="1"/>
        <v>84</v>
      </c>
      <c r="H19" s="34">
        <v>32747</v>
      </c>
      <c r="J19" s="24">
        <f t="shared" si="2"/>
        <v>41.5</v>
      </c>
    </row>
    <row r="20" spans="1:10" ht="19.5">
      <c r="A20" s="25" t="s">
        <v>92</v>
      </c>
      <c r="B20" s="6" t="s">
        <v>35</v>
      </c>
      <c r="C20" s="7">
        <v>16</v>
      </c>
      <c r="D20" s="8">
        <v>55</v>
      </c>
      <c r="E20" s="8">
        <v>47</v>
      </c>
      <c r="F20" s="8">
        <f t="shared" si="0"/>
        <v>102</v>
      </c>
      <c r="G20" s="39">
        <f t="shared" si="1"/>
        <v>86</v>
      </c>
      <c r="H20" s="34">
        <v>21546</v>
      </c>
      <c r="J20" s="24">
        <f t="shared" si="2"/>
        <v>39</v>
      </c>
    </row>
    <row r="21" spans="1:10" ht="19.5">
      <c r="A21" s="59" t="s">
        <v>80</v>
      </c>
      <c r="B21" s="6" t="s">
        <v>35</v>
      </c>
      <c r="C21" s="7">
        <v>12</v>
      </c>
      <c r="D21" s="60" t="s">
        <v>12</v>
      </c>
      <c r="E21" s="60" t="s">
        <v>12</v>
      </c>
      <c r="F21" s="60" t="s">
        <v>12</v>
      </c>
      <c r="G21" s="61" t="s">
        <v>12</v>
      </c>
      <c r="H21" s="34">
        <v>24257</v>
      </c>
    </row>
    <row r="22" spans="1:10" ht="19.5">
      <c r="A22" s="59" t="s">
        <v>82</v>
      </c>
      <c r="B22" s="6" t="s">
        <v>37</v>
      </c>
      <c r="C22" s="7">
        <v>12</v>
      </c>
      <c r="D22" s="60" t="s">
        <v>12</v>
      </c>
      <c r="E22" s="60" t="s">
        <v>12</v>
      </c>
      <c r="F22" s="60" t="s">
        <v>12</v>
      </c>
      <c r="G22" s="61" t="s">
        <v>12</v>
      </c>
      <c r="H22" s="34">
        <v>19452</v>
      </c>
    </row>
    <row r="23" spans="1:10" ht="19.5">
      <c r="A23" s="59" t="s">
        <v>90</v>
      </c>
      <c r="B23" s="6" t="s">
        <v>86</v>
      </c>
      <c r="C23" s="7">
        <v>15</v>
      </c>
      <c r="D23" s="60" t="s">
        <v>12</v>
      </c>
      <c r="E23" s="60" t="s">
        <v>12</v>
      </c>
      <c r="F23" s="60" t="s">
        <v>12</v>
      </c>
      <c r="G23" s="61" t="s">
        <v>12</v>
      </c>
      <c r="H23" s="34">
        <v>23064</v>
      </c>
    </row>
    <row r="24" spans="1:10" ht="19.5">
      <c r="A24" s="25" t="s">
        <v>87</v>
      </c>
      <c r="B24" s="6" t="s">
        <v>37</v>
      </c>
      <c r="C24" s="7">
        <v>14</v>
      </c>
      <c r="D24" s="8" t="s">
        <v>5</v>
      </c>
      <c r="E24" s="8" t="s">
        <v>205</v>
      </c>
      <c r="F24" s="8" t="s">
        <v>206</v>
      </c>
      <c r="G24" s="61" t="s">
        <v>12</v>
      </c>
      <c r="H24" s="34">
        <v>23437</v>
      </c>
    </row>
    <row r="25" spans="1:10" ht="19.5">
      <c r="A25" s="25" t="s">
        <v>84</v>
      </c>
      <c r="B25" s="6" t="s">
        <v>57</v>
      </c>
      <c r="C25" s="7">
        <v>13</v>
      </c>
      <c r="D25" s="8" t="s">
        <v>5</v>
      </c>
      <c r="E25" s="8" t="s">
        <v>205</v>
      </c>
      <c r="F25" s="8" t="s">
        <v>206</v>
      </c>
      <c r="G25" s="61" t="s">
        <v>12</v>
      </c>
      <c r="H25" s="34">
        <v>21614</v>
      </c>
    </row>
    <row r="26" spans="1:10" ht="19.5">
      <c r="A26" s="25" t="s">
        <v>74</v>
      </c>
      <c r="B26" s="6" t="s">
        <v>75</v>
      </c>
      <c r="C26" s="7">
        <v>10</v>
      </c>
      <c r="D26" s="8" t="s">
        <v>5</v>
      </c>
      <c r="E26" s="8" t="s">
        <v>205</v>
      </c>
      <c r="F26" s="8" t="s">
        <v>206</v>
      </c>
      <c r="G26" s="61" t="s">
        <v>12</v>
      </c>
      <c r="H26" s="34">
        <v>29606</v>
      </c>
    </row>
    <row r="27" spans="1:10" ht="19.5">
      <c r="A27" s="25" t="s">
        <v>79</v>
      </c>
      <c r="B27" s="6" t="s">
        <v>57</v>
      </c>
      <c r="C27" s="7">
        <v>11</v>
      </c>
      <c r="D27" s="8" t="s">
        <v>5</v>
      </c>
      <c r="E27" s="8" t="s">
        <v>205</v>
      </c>
      <c r="F27" s="8" t="s">
        <v>206</v>
      </c>
      <c r="G27" s="61" t="s">
        <v>12</v>
      </c>
      <c r="H27" s="34">
        <v>28079</v>
      </c>
    </row>
    <row r="28" spans="1:10" ht="19.5">
      <c r="A28" s="25" t="s">
        <v>91</v>
      </c>
      <c r="B28" s="6" t="s">
        <v>35</v>
      </c>
      <c r="C28" s="7">
        <v>15</v>
      </c>
      <c r="D28" s="8" t="s">
        <v>5</v>
      </c>
      <c r="E28" s="8" t="s">
        <v>205</v>
      </c>
      <c r="F28" s="8" t="s">
        <v>206</v>
      </c>
      <c r="G28" s="61" t="s">
        <v>12</v>
      </c>
      <c r="H28" s="34">
        <v>20743</v>
      </c>
    </row>
    <row r="29" spans="1:10" ht="20.25" thickBot="1">
      <c r="A29" s="66" t="s">
        <v>77</v>
      </c>
      <c r="B29" s="62" t="s">
        <v>75</v>
      </c>
      <c r="C29" s="63">
        <v>11</v>
      </c>
      <c r="D29" s="67" t="s">
        <v>5</v>
      </c>
      <c r="E29" s="67" t="s">
        <v>205</v>
      </c>
      <c r="F29" s="67" t="s">
        <v>206</v>
      </c>
      <c r="G29" s="64" t="s">
        <v>12</v>
      </c>
      <c r="H29" s="65">
        <v>27907</v>
      </c>
    </row>
  </sheetData>
  <sortState ref="A10:H29">
    <sortCondition ref="G10:G29"/>
    <sortCondition ref="E10:E29"/>
    <sortCondition ref="D10:D29"/>
  </sortState>
  <mergeCells count="8">
    <mergeCell ref="A8:G8"/>
    <mergeCell ref="A6:G6"/>
    <mergeCell ref="A1:G1"/>
    <mergeCell ref="A2:G2"/>
    <mergeCell ref="A3:G3"/>
    <mergeCell ref="A5:G5"/>
    <mergeCell ref="A4:G4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J144"/>
  <sheetViews>
    <sheetView zoomScale="70" workbookViewId="0">
      <selection sqref="A1:G1"/>
    </sheetView>
  </sheetViews>
  <sheetFormatPr baseColWidth="10" defaultRowHeight="18.75"/>
  <cols>
    <col min="1" max="1" width="55.85546875" style="1" bestFit="1" customWidth="1"/>
    <col min="2" max="2" width="9.7109375" style="1" customWidth="1"/>
    <col min="3" max="6" width="6.7109375" style="2" customWidth="1"/>
    <col min="7" max="7" width="6.7109375" style="21" customWidth="1"/>
    <col min="8" max="8" width="12.85546875" style="32" customWidth="1"/>
    <col min="9" max="9" width="11.42578125" style="1" customWidth="1"/>
    <col min="10" max="10" width="11.42578125" style="2" customWidth="1"/>
    <col min="11" max="11" width="11.42578125" style="1" customWidth="1"/>
    <col min="12" max="16384" width="11.42578125" style="1"/>
  </cols>
  <sheetData>
    <row r="1" spans="1:10" ht="30.75">
      <c r="A1" s="81" t="s">
        <v>7</v>
      </c>
      <c r="B1" s="81"/>
      <c r="C1" s="81"/>
      <c r="D1" s="81"/>
      <c r="E1" s="81"/>
      <c r="F1" s="81"/>
      <c r="G1" s="81"/>
    </row>
    <row r="2" spans="1:10" ht="30.75">
      <c r="A2" s="81" t="s">
        <v>8</v>
      </c>
      <c r="B2" s="81"/>
      <c r="C2" s="81"/>
      <c r="D2" s="81"/>
      <c r="E2" s="81"/>
      <c r="F2" s="81"/>
      <c r="G2" s="81"/>
    </row>
    <row r="3" spans="1:10" ht="25.5">
      <c r="A3" s="84" t="str">
        <f>'CAB 0-9'!A3:G3</f>
        <v>MIRAMAR</v>
      </c>
      <c r="B3" s="84"/>
      <c r="C3" s="84"/>
      <c r="D3" s="84"/>
      <c r="E3" s="84"/>
      <c r="F3" s="84"/>
      <c r="G3" s="84"/>
    </row>
    <row r="4" spans="1:10" ht="25.5">
      <c r="A4" s="84" t="str">
        <f>'CAB 10-16'!A4:G4</f>
        <v>Links</v>
      </c>
      <c r="B4" s="84"/>
      <c r="C4" s="84"/>
      <c r="D4" s="84"/>
      <c r="E4" s="84"/>
      <c r="F4" s="84"/>
      <c r="G4" s="84"/>
    </row>
    <row r="5" spans="1:10" ht="20.25">
      <c r="A5" s="82" t="str">
        <f>'CAB 0-9'!A5:G5</f>
        <v>8° FECHA DE MAYORES</v>
      </c>
      <c r="B5" s="82"/>
      <c r="C5" s="82"/>
      <c r="D5" s="82"/>
      <c r="E5" s="82"/>
      <c r="F5" s="82"/>
      <c r="G5" s="82"/>
    </row>
    <row r="6" spans="1:10" ht="19.5">
      <c r="A6" s="83" t="s">
        <v>6</v>
      </c>
      <c r="B6" s="83"/>
      <c r="C6" s="83"/>
      <c r="D6" s="83"/>
      <c r="E6" s="83"/>
      <c r="F6" s="83"/>
      <c r="G6" s="83"/>
    </row>
    <row r="7" spans="1:10" ht="20.25" thickBot="1">
      <c r="A7" s="86" t="str">
        <f>'CAB 0-9'!A7:E7</f>
        <v>DOMINGO 01 DE DICIEMBRE DE 2019</v>
      </c>
      <c r="B7" s="86"/>
      <c r="C7" s="86"/>
      <c r="D7" s="86"/>
      <c r="E7" s="86"/>
      <c r="F7" s="86"/>
      <c r="G7" s="86"/>
      <c r="H7" s="35"/>
    </row>
    <row r="8" spans="1:10" ht="20.25" thickBot="1">
      <c r="A8" s="78" t="s">
        <v>18</v>
      </c>
      <c r="B8" s="79"/>
      <c r="C8" s="79"/>
      <c r="D8" s="79"/>
      <c r="E8" s="79"/>
      <c r="F8" s="79"/>
      <c r="G8" s="80"/>
    </row>
    <row r="9" spans="1:10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33" t="s">
        <v>19</v>
      </c>
      <c r="J9" s="23" t="s">
        <v>20</v>
      </c>
    </row>
    <row r="10" spans="1:10" ht="19.5">
      <c r="A10" s="25" t="s">
        <v>97</v>
      </c>
      <c r="B10" s="6" t="s">
        <v>35</v>
      </c>
      <c r="C10" s="7">
        <v>17</v>
      </c>
      <c r="D10" s="8">
        <v>48</v>
      </c>
      <c r="E10" s="8">
        <v>47</v>
      </c>
      <c r="F10" s="8">
        <f t="shared" ref="F10:F20" si="0">SUM(D10+E10)</f>
        <v>95</v>
      </c>
      <c r="G10" s="71">
        <f t="shared" ref="G10:G20" si="1">(F10-C10)</f>
        <v>78</v>
      </c>
      <c r="H10" s="34">
        <v>21939</v>
      </c>
      <c r="J10" s="24">
        <f t="shared" ref="J10:J20" si="2">(E10-C10*0.5)</f>
        <v>38.5</v>
      </c>
    </row>
    <row r="11" spans="1:10" ht="19.5">
      <c r="A11" s="25" t="s">
        <v>96</v>
      </c>
      <c r="B11" s="6" t="s">
        <v>37</v>
      </c>
      <c r="C11" s="7">
        <v>17</v>
      </c>
      <c r="D11" s="8">
        <v>49</v>
      </c>
      <c r="E11" s="8">
        <v>48</v>
      </c>
      <c r="F11" s="8">
        <f t="shared" si="0"/>
        <v>97</v>
      </c>
      <c r="G11" s="71">
        <f t="shared" si="1"/>
        <v>80</v>
      </c>
      <c r="H11" s="34">
        <v>24177</v>
      </c>
      <c r="J11" s="24">
        <f t="shared" si="2"/>
        <v>39.5</v>
      </c>
    </row>
    <row r="12" spans="1:10" ht="19.5">
      <c r="A12" s="25" t="s">
        <v>98</v>
      </c>
      <c r="B12" s="6" t="s">
        <v>57</v>
      </c>
      <c r="C12" s="7">
        <v>17</v>
      </c>
      <c r="D12" s="8">
        <v>53</v>
      </c>
      <c r="E12" s="8">
        <v>45</v>
      </c>
      <c r="F12" s="8">
        <f t="shared" si="0"/>
        <v>98</v>
      </c>
      <c r="G12" s="71">
        <f t="shared" si="1"/>
        <v>81</v>
      </c>
      <c r="H12" s="34">
        <v>28541</v>
      </c>
      <c r="J12" s="24">
        <f>(E12-C12*0.5)</f>
        <v>36.5</v>
      </c>
    </row>
    <row r="13" spans="1:10" ht="19.5">
      <c r="A13" s="25" t="s">
        <v>105</v>
      </c>
      <c r="B13" s="6" t="s">
        <v>60</v>
      </c>
      <c r="C13" s="7">
        <v>20</v>
      </c>
      <c r="D13" s="8">
        <v>53</v>
      </c>
      <c r="E13" s="8">
        <v>49</v>
      </c>
      <c r="F13" s="8">
        <f t="shared" si="0"/>
        <v>102</v>
      </c>
      <c r="G13" s="39">
        <f t="shared" si="1"/>
        <v>82</v>
      </c>
      <c r="H13" s="34">
        <v>17882</v>
      </c>
      <c r="J13" s="24">
        <f>(E13-C13*0.5)</f>
        <v>39</v>
      </c>
    </row>
    <row r="14" spans="1:10" ht="19.5">
      <c r="A14" s="25" t="s">
        <v>108</v>
      </c>
      <c r="B14" s="6" t="s">
        <v>35</v>
      </c>
      <c r="C14" s="7">
        <v>22</v>
      </c>
      <c r="D14" s="8">
        <v>52</v>
      </c>
      <c r="E14" s="8">
        <v>53</v>
      </c>
      <c r="F14" s="8">
        <f t="shared" si="0"/>
        <v>105</v>
      </c>
      <c r="G14" s="39">
        <f t="shared" si="1"/>
        <v>83</v>
      </c>
      <c r="H14" s="34">
        <v>25648</v>
      </c>
      <c r="J14" s="24">
        <f>(E14-C14*0.5)</f>
        <v>42</v>
      </c>
    </row>
    <row r="15" spans="1:10" ht="19.5">
      <c r="A15" s="25" t="s">
        <v>106</v>
      </c>
      <c r="B15" s="6" t="s">
        <v>42</v>
      </c>
      <c r="C15" s="7">
        <v>21</v>
      </c>
      <c r="D15" s="8">
        <v>52</v>
      </c>
      <c r="E15" s="8">
        <v>53</v>
      </c>
      <c r="F15" s="8">
        <f t="shared" si="0"/>
        <v>105</v>
      </c>
      <c r="G15" s="39">
        <f t="shared" si="1"/>
        <v>84</v>
      </c>
      <c r="H15" s="34">
        <v>31971</v>
      </c>
      <c r="J15" s="24">
        <f t="shared" si="2"/>
        <v>42.5</v>
      </c>
    </row>
    <row r="16" spans="1:10" ht="19.5">
      <c r="A16" s="25" t="s">
        <v>110</v>
      </c>
      <c r="B16" s="6" t="s">
        <v>60</v>
      </c>
      <c r="C16" s="7">
        <v>23</v>
      </c>
      <c r="D16" s="8">
        <v>57</v>
      </c>
      <c r="E16" s="8">
        <v>51</v>
      </c>
      <c r="F16" s="8">
        <f t="shared" si="0"/>
        <v>108</v>
      </c>
      <c r="G16" s="39">
        <f t="shared" si="1"/>
        <v>85</v>
      </c>
      <c r="H16" s="34">
        <v>26809</v>
      </c>
      <c r="J16" s="24">
        <f t="shared" si="2"/>
        <v>39.5</v>
      </c>
    </row>
    <row r="17" spans="1:10" ht="19.5">
      <c r="A17" s="25" t="s">
        <v>109</v>
      </c>
      <c r="B17" s="6" t="s">
        <v>60</v>
      </c>
      <c r="C17" s="7">
        <v>23</v>
      </c>
      <c r="D17" s="8">
        <v>56</v>
      </c>
      <c r="E17" s="8">
        <v>53</v>
      </c>
      <c r="F17" s="8">
        <f t="shared" si="0"/>
        <v>109</v>
      </c>
      <c r="G17" s="39">
        <f t="shared" si="1"/>
        <v>86</v>
      </c>
      <c r="H17" s="34">
        <v>27510</v>
      </c>
      <c r="J17" s="24">
        <f t="shared" si="2"/>
        <v>41.5</v>
      </c>
    </row>
    <row r="18" spans="1:10" ht="19.5">
      <c r="A18" s="25" t="s">
        <v>101</v>
      </c>
      <c r="B18" s="6" t="s">
        <v>35</v>
      </c>
      <c r="C18" s="7">
        <v>18</v>
      </c>
      <c r="D18" s="8">
        <v>56</v>
      </c>
      <c r="E18" s="8">
        <v>49</v>
      </c>
      <c r="F18" s="8">
        <f t="shared" si="0"/>
        <v>105</v>
      </c>
      <c r="G18" s="39">
        <f t="shared" si="1"/>
        <v>87</v>
      </c>
      <c r="H18" s="34">
        <v>19477</v>
      </c>
      <c r="J18" s="24">
        <f t="shared" si="2"/>
        <v>40</v>
      </c>
    </row>
    <row r="19" spans="1:10" ht="19.5">
      <c r="A19" s="25" t="s">
        <v>99</v>
      </c>
      <c r="B19" s="6" t="s">
        <v>60</v>
      </c>
      <c r="C19" s="7">
        <v>18</v>
      </c>
      <c r="D19" s="8">
        <v>54</v>
      </c>
      <c r="E19" s="8">
        <v>53</v>
      </c>
      <c r="F19" s="8">
        <f t="shared" si="0"/>
        <v>107</v>
      </c>
      <c r="G19" s="39">
        <f t="shared" si="1"/>
        <v>89</v>
      </c>
      <c r="H19" s="34">
        <v>27574</v>
      </c>
      <c r="J19" s="24">
        <f t="shared" si="2"/>
        <v>44</v>
      </c>
    </row>
    <row r="20" spans="1:10" ht="19.5">
      <c r="A20" s="25" t="s">
        <v>115</v>
      </c>
      <c r="B20" s="6" t="s">
        <v>35</v>
      </c>
      <c r="C20" s="7">
        <v>24</v>
      </c>
      <c r="D20" s="8">
        <v>52</v>
      </c>
      <c r="E20" s="8">
        <v>61</v>
      </c>
      <c r="F20" s="8">
        <f t="shared" si="0"/>
        <v>113</v>
      </c>
      <c r="G20" s="39">
        <f t="shared" si="1"/>
        <v>89</v>
      </c>
      <c r="H20" s="34">
        <v>17030</v>
      </c>
      <c r="J20" s="24">
        <f t="shared" si="2"/>
        <v>49</v>
      </c>
    </row>
    <row r="21" spans="1:10" ht="19.5">
      <c r="A21" s="59" t="s">
        <v>103</v>
      </c>
      <c r="B21" s="6" t="s">
        <v>35</v>
      </c>
      <c r="C21" s="7">
        <v>19</v>
      </c>
      <c r="D21" s="60" t="s">
        <v>12</v>
      </c>
      <c r="E21" s="60" t="s">
        <v>12</v>
      </c>
      <c r="F21" s="60" t="s">
        <v>12</v>
      </c>
      <c r="G21" s="61" t="s">
        <v>12</v>
      </c>
      <c r="H21" s="34">
        <v>23400</v>
      </c>
    </row>
    <row r="22" spans="1:10" ht="19.5">
      <c r="A22" s="59" t="s">
        <v>112</v>
      </c>
      <c r="B22" s="6" t="s">
        <v>86</v>
      </c>
      <c r="C22" s="7">
        <v>23</v>
      </c>
      <c r="D22" s="60" t="s">
        <v>12</v>
      </c>
      <c r="E22" s="60" t="s">
        <v>12</v>
      </c>
      <c r="F22" s="60" t="s">
        <v>12</v>
      </c>
      <c r="G22" s="61" t="s">
        <v>12</v>
      </c>
      <c r="H22" s="34">
        <v>21518</v>
      </c>
    </row>
    <row r="23" spans="1:10" ht="19.5">
      <c r="A23" s="59" t="s">
        <v>116</v>
      </c>
      <c r="B23" s="6" t="s">
        <v>117</v>
      </c>
      <c r="C23" s="7">
        <v>24</v>
      </c>
      <c r="D23" s="60" t="s">
        <v>12</v>
      </c>
      <c r="E23" s="60" t="s">
        <v>12</v>
      </c>
      <c r="F23" s="60" t="s">
        <v>12</v>
      </c>
      <c r="G23" s="61" t="s">
        <v>12</v>
      </c>
      <c r="H23" s="34">
        <v>24523</v>
      </c>
    </row>
    <row r="24" spans="1:10" ht="19.5">
      <c r="A24" s="25" t="s">
        <v>111</v>
      </c>
      <c r="B24" s="6" t="s">
        <v>75</v>
      </c>
      <c r="C24" s="7">
        <v>23</v>
      </c>
      <c r="D24" s="8" t="s">
        <v>5</v>
      </c>
      <c r="E24" s="8" t="s">
        <v>205</v>
      </c>
      <c r="F24" s="8" t="s">
        <v>206</v>
      </c>
      <c r="G24" s="61" t="s">
        <v>12</v>
      </c>
      <c r="H24" s="34">
        <v>24910</v>
      </c>
    </row>
    <row r="25" spans="1:10" ht="19.5">
      <c r="A25" s="25" t="s">
        <v>113</v>
      </c>
      <c r="B25" s="6" t="s">
        <v>86</v>
      </c>
      <c r="C25" s="7">
        <v>23</v>
      </c>
      <c r="D25" s="8" t="s">
        <v>5</v>
      </c>
      <c r="E25" s="8" t="s">
        <v>205</v>
      </c>
      <c r="F25" s="8" t="s">
        <v>206</v>
      </c>
      <c r="G25" s="61" t="s">
        <v>12</v>
      </c>
      <c r="H25" s="34">
        <v>21714</v>
      </c>
    </row>
    <row r="26" spans="1:10" ht="19.5">
      <c r="A26" s="25" t="s">
        <v>102</v>
      </c>
      <c r="B26" s="6" t="s">
        <v>35</v>
      </c>
      <c r="C26" s="7">
        <v>19</v>
      </c>
      <c r="D26" s="8" t="s">
        <v>5</v>
      </c>
      <c r="E26" s="8" t="s">
        <v>205</v>
      </c>
      <c r="F26" s="8" t="s">
        <v>206</v>
      </c>
      <c r="G26" s="61" t="s">
        <v>12</v>
      </c>
      <c r="H26" s="34">
        <v>23551</v>
      </c>
    </row>
    <row r="27" spans="1:10" ht="19.5">
      <c r="A27" s="25" t="s">
        <v>107</v>
      </c>
      <c r="B27" s="6" t="s">
        <v>60</v>
      </c>
      <c r="C27" s="7">
        <v>22</v>
      </c>
      <c r="D27" s="8" t="s">
        <v>5</v>
      </c>
      <c r="E27" s="8" t="s">
        <v>205</v>
      </c>
      <c r="F27" s="8" t="s">
        <v>206</v>
      </c>
      <c r="G27" s="61" t="s">
        <v>12</v>
      </c>
      <c r="H27" s="34">
        <v>18117</v>
      </c>
    </row>
    <row r="28" spans="1:10" ht="19.5">
      <c r="A28" s="25" t="s">
        <v>100</v>
      </c>
      <c r="B28" s="6" t="s">
        <v>60</v>
      </c>
      <c r="C28" s="7">
        <v>18</v>
      </c>
      <c r="D28" s="8" t="s">
        <v>5</v>
      </c>
      <c r="E28" s="8" t="s">
        <v>205</v>
      </c>
      <c r="F28" s="8" t="s">
        <v>206</v>
      </c>
      <c r="G28" s="61" t="s">
        <v>12</v>
      </c>
      <c r="H28" s="34">
        <v>20048</v>
      </c>
    </row>
    <row r="29" spans="1:10" ht="19.5">
      <c r="A29" s="25" t="s">
        <v>114</v>
      </c>
      <c r="B29" s="6" t="s">
        <v>39</v>
      </c>
      <c r="C29" s="7">
        <v>24</v>
      </c>
      <c r="D29" s="8" t="s">
        <v>5</v>
      </c>
      <c r="E29" s="8" t="s">
        <v>205</v>
      </c>
      <c r="F29" s="8" t="s">
        <v>206</v>
      </c>
      <c r="G29" s="61" t="s">
        <v>12</v>
      </c>
      <c r="H29" s="34">
        <v>18529</v>
      </c>
    </row>
    <row r="30" spans="1:10" ht="20.25" thickBot="1">
      <c r="A30" s="66" t="s">
        <v>104</v>
      </c>
      <c r="B30" s="62" t="s">
        <v>60</v>
      </c>
      <c r="C30" s="63">
        <v>20</v>
      </c>
      <c r="D30" s="67" t="s">
        <v>201</v>
      </c>
      <c r="E30" s="67" t="s">
        <v>202</v>
      </c>
      <c r="F30" s="67" t="s">
        <v>203</v>
      </c>
      <c r="G30" s="68" t="s">
        <v>204</v>
      </c>
      <c r="H30" s="65">
        <v>19662</v>
      </c>
    </row>
    <row r="31" spans="1:10">
      <c r="G31" s="2"/>
    </row>
    <row r="32" spans="1:10">
      <c r="G32" s="2"/>
    </row>
    <row r="33" spans="7:7">
      <c r="G33" s="2"/>
    </row>
    <row r="34" spans="7:7">
      <c r="G34" s="2"/>
    </row>
    <row r="35" spans="7:7">
      <c r="G35" s="2"/>
    </row>
    <row r="36" spans="7:7">
      <c r="G36" s="2"/>
    </row>
    <row r="37" spans="7:7">
      <c r="G37" s="2"/>
    </row>
    <row r="38" spans="7:7">
      <c r="G38" s="2"/>
    </row>
    <row r="39" spans="7:7">
      <c r="G39" s="2"/>
    </row>
    <row r="40" spans="7:7">
      <c r="G40" s="2"/>
    </row>
    <row r="41" spans="7:7">
      <c r="G41" s="2"/>
    </row>
    <row r="42" spans="7:7">
      <c r="G42" s="2"/>
    </row>
    <row r="43" spans="7:7">
      <c r="G43" s="2"/>
    </row>
    <row r="44" spans="7:7">
      <c r="G44" s="2"/>
    </row>
    <row r="45" spans="7:7">
      <c r="G45" s="2"/>
    </row>
    <row r="46" spans="7:7">
      <c r="G46" s="2"/>
    </row>
    <row r="47" spans="7:7">
      <c r="G47" s="2"/>
    </row>
    <row r="48" spans="7:7">
      <c r="G48" s="2"/>
    </row>
    <row r="49" spans="7:7">
      <c r="G49" s="2"/>
    </row>
    <row r="50" spans="7:7">
      <c r="G50" s="2"/>
    </row>
    <row r="51" spans="7:7">
      <c r="G51" s="2"/>
    </row>
    <row r="52" spans="7:7">
      <c r="G52" s="2"/>
    </row>
    <row r="53" spans="7:7">
      <c r="G53" s="2"/>
    </row>
    <row r="54" spans="7:7">
      <c r="G54" s="2"/>
    </row>
    <row r="55" spans="7:7">
      <c r="G55" s="2"/>
    </row>
    <row r="56" spans="7:7">
      <c r="G56" s="2"/>
    </row>
    <row r="57" spans="7:7">
      <c r="G57" s="2"/>
    </row>
    <row r="58" spans="7:7">
      <c r="G58" s="2"/>
    </row>
    <row r="59" spans="7:7">
      <c r="G59" s="2"/>
    </row>
    <row r="60" spans="7:7">
      <c r="G60" s="2"/>
    </row>
    <row r="61" spans="7:7">
      <c r="G61" s="2"/>
    </row>
    <row r="62" spans="7:7">
      <c r="G62" s="2"/>
    </row>
    <row r="63" spans="7:7">
      <c r="G63" s="2"/>
    </row>
    <row r="64" spans="7:7">
      <c r="G64" s="2"/>
    </row>
    <row r="65" spans="7:7">
      <c r="G65" s="2"/>
    </row>
    <row r="66" spans="7:7">
      <c r="G66" s="2"/>
    </row>
    <row r="67" spans="7:7">
      <c r="G67" s="2"/>
    </row>
    <row r="68" spans="7:7">
      <c r="G68" s="2"/>
    </row>
    <row r="69" spans="7:7">
      <c r="G69" s="2"/>
    </row>
    <row r="70" spans="7:7">
      <c r="G70" s="2"/>
    </row>
    <row r="71" spans="7:7">
      <c r="G71" s="2"/>
    </row>
    <row r="72" spans="7:7">
      <c r="G72" s="2"/>
    </row>
    <row r="73" spans="7:7">
      <c r="G73" s="2"/>
    </row>
    <row r="74" spans="7:7">
      <c r="G74" s="2"/>
    </row>
    <row r="75" spans="7:7">
      <c r="G75" s="2"/>
    </row>
    <row r="76" spans="7:7">
      <c r="G76" s="2"/>
    </row>
    <row r="77" spans="7:7">
      <c r="G77" s="2"/>
    </row>
    <row r="78" spans="7:7">
      <c r="G78" s="2"/>
    </row>
    <row r="79" spans="7:7">
      <c r="G79" s="2"/>
    </row>
    <row r="80" spans="7:7">
      <c r="G80" s="2"/>
    </row>
    <row r="81" spans="7:7">
      <c r="G81" s="2"/>
    </row>
    <row r="82" spans="7:7">
      <c r="G82" s="2"/>
    </row>
    <row r="83" spans="7:7">
      <c r="G83" s="2"/>
    </row>
    <row r="84" spans="7:7">
      <c r="G84" s="2"/>
    </row>
    <row r="85" spans="7:7">
      <c r="G85" s="2"/>
    </row>
    <row r="86" spans="7:7">
      <c r="G86" s="2"/>
    </row>
    <row r="87" spans="7:7">
      <c r="G87" s="2"/>
    </row>
    <row r="88" spans="7:7">
      <c r="G88" s="2"/>
    </row>
    <row r="89" spans="7:7">
      <c r="G89" s="2"/>
    </row>
    <row r="90" spans="7:7">
      <c r="G90" s="2"/>
    </row>
    <row r="91" spans="7:7">
      <c r="G91" s="2"/>
    </row>
    <row r="92" spans="7:7">
      <c r="G92" s="2"/>
    </row>
    <row r="93" spans="7:7">
      <c r="G93" s="2"/>
    </row>
    <row r="94" spans="7:7">
      <c r="G94" s="2"/>
    </row>
    <row r="95" spans="7:7">
      <c r="G95" s="2"/>
    </row>
    <row r="96" spans="7:7">
      <c r="G96" s="2"/>
    </row>
    <row r="97" spans="7:7">
      <c r="G97" s="2"/>
    </row>
    <row r="98" spans="7:7">
      <c r="G98" s="2"/>
    </row>
    <row r="99" spans="7:7">
      <c r="G99" s="2"/>
    </row>
    <row r="100" spans="7:7">
      <c r="G100" s="2"/>
    </row>
    <row r="101" spans="7:7">
      <c r="G101" s="2"/>
    </row>
    <row r="102" spans="7:7">
      <c r="G102" s="2"/>
    </row>
    <row r="103" spans="7:7">
      <c r="G103" s="2"/>
    </row>
    <row r="104" spans="7:7">
      <c r="G104" s="2"/>
    </row>
    <row r="105" spans="7:7">
      <c r="G105" s="2"/>
    </row>
    <row r="106" spans="7:7">
      <c r="G106" s="2"/>
    </row>
    <row r="107" spans="7:7">
      <c r="G107" s="2"/>
    </row>
    <row r="108" spans="7:7">
      <c r="G108" s="2"/>
    </row>
    <row r="109" spans="7:7">
      <c r="G109" s="2"/>
    </row>
    <row r="110" spans="7:7">
      <c r="G110" s="2"/>
    </row>
    <row r="111" spans="7:7">
      <c r="G111" s="2"/>
    </row>
    <row r="112" spans="7:7">
      <c r="G112" s="2"/>
    </row>
    <row r="113" spans="7:7">
      <c r="G113" s="2"/>
    </row>
    <row r="114" spans="7:7">
      <c r="G114" s="2"/>
    </row>
    <row r="115" spans="7:7">
      <c r="G115" s="2"/>
    </row>
    <row r="116" spans="7:7">
      <c r="G116" s="2"/>
    </row>
    <row r="117" spans="7:7">
      <c r="G117" s="2"/>
    </row>
    <row r="118" spans="7:7">
      <c r="G118" s="2"/>
    </row>
    <row r="119" spans="7:7">
      <c r="G119" s="2"/>
    </row>
    <row r="120" spans="7:7">
      <c r="G120" s="2"/>
    </row>
    <row r="121" spans="7:7">
      <c r="G121" s="2"/>
    </row>
    <row r="122" spans="7:7">
      <c r="G122" s="2"/>
    </row>
    <row r="123" spans="7:7">
      <c r="G123" s="2"/>
    </row>
    <row r="124" spans="7:7">
      <c r="G124" s="2"/>
    </row>
    <row r="125" spans="7:7">
      <c r="G125" s="2"/>
    </row>
    <row r="126" spans="7:7">
      <c r="G126" s="2"/>
    </row>
    <row r="127" spans="7:7">
      <c r="G127" s="2"/>
    </row>
    <row r="128" spans="7:7">
      <c r="G128" s="2"/>
    </row>
    <row r="129" spans="7:7">
      <c r="G129" s="2"/>
    </row>
    <row r="130" spans="7:7">
      <c r="G130" s="2"/>
    </row>
    <row r="131" spans="7:7">
      <c r="G131" s="2"/>
    </row>
    <row r="132" spans="7:7">
      <c r="G132" s="2"/>
    </row>
    <row r="133" spans="7:7">
      <c r="G133" s="2"/>
    </row>
    <row r="134" spans="7:7">
      <c r="G134" s="2"/>
    </row>
    <row r="135" spans="7:7">
      <c r="G135" s="2"/>
    </row>
    <row r="136" spans="7:7">
      <c r="G136" s="2"/>
    </row>
    <row r="137" spans="7:7">
      <c r="G137" s="2"/>
    </row>
    <row r="138" spans="7:7">
      <c r="G138" s="2"/>
    </row>
    <row r="139" spans="7:7">
      <c r="G139" s="2"/>
    </row>
    <row r="140" spans="7:7">
      <c r="G140" s="2"/>
    </row>
    <row r="141" spans="7:7">
      <c r="G141" s="2"/>
    </row>
    <row r="142" spans="7:7">
      <c r="G142" s="2"/>
    </row>
    <row r="143" spans="7:7">
      <c r="G143" s="2"/>
    </row>
    <row r="144" spans="7:7">
      <c r="G144" s="2"/>
    </row>
  </sheetData>
  <sortState ref="A10:H30">
    <sortCondition ref="G10:G30"/>
    <sortCondition ref="E10:E30"/>
    <sortCondition ref="D10:D30"/>
  </sortState>
  <mergeCells count="8">
    <mergeCell ref="A1:G1"/>
    <mergeCell ref="A2:G2"/>
    <mergeCell ref="A4:G4"/>
    <mergeCell ref="A3:G3"/>
    <mergeCell ref="A8:G8"/>
    <mergeCell ref="A6:G6"/>
    <mergeCell ref="A5:G5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33"/>
  <sheetViews>
    <sheetView zoomScale="70" workbookViewId="0">
      <selection sqref="A1:G1"/>
    </sheetView>
  </sheetViews>
  <sheetFormatPr baseColWidth="10" defaultRowHeight="18.75"/>
  <cols>
    <col min="1" max="1" width="52.42578125" style="1" bestFit="1" customWidth="1"/>
    <col min="2" max="2" width="9.7109375" style="1" customWidth="1"/>
    <col min="3" max="6" width="6.7109375" style="2" customWidth="1"/>
    <col min="7" max="7" width="6.42578125" style="2" customWidth="1"/>
    <col min="8" max="8" width="12.85546875" style="1" customWidth="1"/>
    <col min="9" max="9" width="11.42578125" style="1" customWidth="1"/>
    <col min="10" max="10" width="11.42578125" style="2" customWidth="1"/>
    <col min="11" max="16384" width="11.42578125" style="1"/>
  </cols>
  <sheetData>
    <row r="1" spans="1:10" ht="30.75">
      <c r="A1" s="81" t="s">
        <v>7</v>
      </c>
      <c r="B1" s="81"/>
      <c r="C1" s="81"/>
      <c r="D1" s="81"/>
      <c r="E1" s="81"/>
      <c r="F1" s="81"/>
      <c r="G1" s="81"/>
    </row>
    <row r="2" spans="1:10" ht="30.75">
      <c r="A2" s="81" t="s">
        <v>8</v>
      </c>
      <c r="B2" s="81"/>
      <c r="C2" s="81"/>
      <c r="D2" s="81"/>
      <c r="E2" s="81"/>
      <c r="F2" s="81"/>
      <c r="G2" s="81"/>
    </row>
    <row r="3" spans="1:10" ht="25.5">
      <c r="A3" s="84" t="str">
        <f>'CAB 0-9'!A3:G3</f>
        <v>MIRAMAR</v>
      </c>
      <c r="B3" s="84"/>
      <c r="C3" s="84"/>
      <c r="D3" s="84"/>
      <c r="E3" s="84"/>
      <c r="F3" s="84"/>
      <c r="G3" s="84"/>
    </row>
    <row r="4" spans="1:10" ht="25.5">
      <c r="A4" s="84" t="str">
        <f>'CAB 17-24'!A4:G4</f>
        <v>Links</v>
      </c>
      <c r="B4" s="84"/>
      <c r="C4" s="84"/>
      <c r="D4" s="84"/>
      <c r="E4" s="84"/>
      <c r="F4" s="84"/>
      <c r="G4" s="84"/>
    </row>
    <row r="5" spans="1:10" ht="20.25">
      <c r="A5" s="82" t="str">
        <f>'CAB 0-9'!A5:G5</f>
        <v>8° FECHA DE MAYORES</v>
      </c>
      <c r="B5" s="82"/>
      <c r="C5" s="82"/>
      <c r="D5" s="82"/>
      <c r="E5" s="82"/>
      <c r="F5" s="82"/>
      <c r="G5" s="82"/>
    </row>
    <row r="6" spans="1:10" ht="19.5">
      <c r="A6" s="83" t="s">
        <v>6</v>
      </c>
      <c r="B6" s="83"/>
      <c r="C6" s="83"/>
      <c r="D6" s="83"/>
      <c r="E6" s="83"/>
      <c r="F6" s="83"/>
      <c r="G6" s="83"/>
    </row>
    <row r="7" spans="1:10" ht="20.25" thickBot="1">
      <c r="A7" s="85" t="str">
        <f>'CAB 0-9'!A7:E7</f>
        <v>DOMINGO 01 DE DICIEMBRE DE 2019</v>
      </c>
      <c r="B7" s="85"/>
      <c r="C7" s="85"/>
      <c r="D7" s="85"/>
      <c r="E7" s="85"/>
      <c r="F7" s="85"/>
      <c r="G7" s="85"/>
      <c r="H7" s="22"/>
    </row>
    <row r="8" spans="1:10" ht="20.25" thickBot="1">
      <c r="A8" s="78" t="s">
        <v>11</v>
      </c>
      <c r="B8" s="79"/>
      <c r="C8" s="79"/>
      <c r="D8" s="79"/>
      <c r="E8" s="79"/>
      <c r="F8" s="79"/>
      <c r="G8" s="80"/>
      <c r="H8" s="32"/>
    </row>
    <row r="9" spans="1:10" s="3" customFormat="1" ht="20.25" thickBot="1">
      <c r="A9" s="4" t="s">
        <v>0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28" t="s">
        <v>19</v>
      </c>
      <c r="J9" s="23" t="s">
        <v>20</v>
      </c>
    </row>
    <row r="10" spans="1:10" ht="19.5">
      <c r="A10" s="25" t="s">
        <v>118</v>
      </c>
      <c r="B10" s="6" t="s">
        <v>60</v>
      </c>
      <c r="C10" s="7">
        <v>26</v>
      </c>
      <c r="D10" s="8">
        <v>55</v>
      </c>
      <c r="E10" s="8">
        <v>50</v>
      </c>
      <c r="F10" s="8">
        <f t="shared" ref="F10:F15" si="0">SUM(D10+E10)</f>
        <v>105</v>
      </c>
      <c r="G10" s="71">
        <f t="shared" ref="G10:G15" si="1">(F10-C10)</f>
        <v>79</v>
      </c>
      <c r="H10" s="34">
        <v>23974</v>
      </c>
      <c r="J10" s="24">
        <f t="shared" ref="J10:J15" si="2">(E10-C10*0.5)</f>
        <v>37</v>
      </c>
    </row>
    <row r="11" spans="1:10" ht="19.5">
      <c r="A11" s="25" t="s">
        <v>123</v>
      </c>
      <c r="B11" s="6" t="s">
        <v>60</v>
      </c>
      <c r="C11" s="7">
        <v>28</v>
      </c>
      <c r="D11" s="8">
        <v>51</v>
      </c>
      <c r="E11" s="8">
        <v>59</v>
      </c>
      <c r="F11" s="8">
        <f t="shared" si="0"/>
        <v>110</v>
      </c>
      <c r="G11" s="71">
        <f t="shared" si="1"/>
        <v>82</v>
      </c>
      <c r="H11" s="34">
        <v>27603</v>
      </c>
      <c r="J11" s="24">
        <f t="shared" si="2"/>
        <v>45</v>
      </c>
    </row>
    <row r="12" spans="1:10" ht="19.5">
      <c r="A12" s="25" t="s">
        <v>121</v>
      </c>
      <c r="B12" s="6" t="s">
        <v>57</v>
      </c>
      <c r="C12" s="7">
        <v>27</v>
      </c>
      <c r="D12" s="8">
        <v>58</v>
      </c>
      <c r="E12" s="8">
        <v>54</v>
      </c>
      <c r="F12" s="8">
        <f t="shared" si="0"/>
        <v>112</v>
      </c>
      <c r="G12" s="71">
        <f t="shared" si="1"/>
        <v>85</v>
      </c>
      <c r="H12" s="34">
        <v>27470</v>
      </c>
      <c r="J12" s="24">
        <f t="shared" si="2"/>
        <v>40.5</v>
      </c>
    </row>
    <row r="13" spans="1:10" ht="19.5">
      <c r="A13" s="25" t="s">
        <v>124</v>
      </c>
      <c r="B13" s="6" t="s">
        <v>42</v>
      </c>
      <c r="C13" s="7">
        <v>28</v>
      </c>
      <c r="D13" s="8">
        <v>59</v>
      </c>
      <c r="E13" s="8">
        <v>58</v>
      </c>
      <c r="F13" s="8">
        <f t="shared" si="0"/>
        <v>117</v>
      </c>
      <c r="G13" s="39">
        <f t="shared" si="1"/>
        <v>89</v>
      </c>
      <c r="H13" s="34">
        <v>20677</v>
      </c>
      <c r="J13" s="24">
        <f t="shared" si="2"/>
        <v>44</v>
      </c>
    </row>
    <row r="14" spans="1:10" ht="19.5">
      <c r="A14" s="25" t="s">
        <v>122</v>
      </c>
      <c r="B14" s="6" t="s">
        <v>60</v>
      </c>
      <c r="C14" s="7">
        <v>28</v>
      </c>
      <c r="D14" s="8">
        <v>66</v>
      </c>
      <c r="E14" s="8">
        <v>60</v>
      </c>
      <c r="F14" s="8">
        <f t="shared" si="0"/>
        <v>126</v>
      </c>
      <c r="G14" s="39">
        <f t="shared" si="1"/>
        <v>98</v>
      </c>
      <c r="H14" s="34">
        <v>22524</v>
      </c>
      <c r="J14" s="24">
        <f t="shared" si="2"/>
        <v>46</v>
      </c>
    </row>
    <row r="15" spans="1:10" ht="19.5">
      <c r="A15" s="25" t="s">
        <v>128</v>
      </c>
      <c r="B15" s="6" t="s">
        <v>60</v>
      </c>
      <c r="C15" s="7">
        <v>36</v>
      </c>
      <c r="D15" s="8">
        <v>66</v>
      </c>
      <c r="E15" s="8">
        <v>68</v>
      </c>
      <c r="F15" s="8">
        <f t="shared" si="0"/>
        <v>134</v>
      </c>
      <c r="G15" s="39">
        <f t="shared" si="1"/>
        <v>98</v>
      </c>
      <c r="H15" s="34">
        <v>21829</v>
      </c>
      <c r="J15" s="24">
        <f t="shared" si="2"/>
        <v>50</v>
      </c>
    </row>
    <row r="16" spans="1:10" ht="19.5">
      <c r="A16" s="59" t="s">
        <v>119</v>
      </c>
      <c r="B16" s="6" t="s">
        <v>86</v>
      </c>
      <c r="C16" s="7">
        <v>26</v>
      </c>
      <c r="D16" s="60" t="s">
        <v>12</v>
      </c>
      <c r="E16" s="60" t="s">
        <v>12</v>
      </c>
      <c r="F16" s="60" t="s">
        <v>12</v>
      </c>
      <c r="G16" s="61" t="s">
        <v>12</v>
      </c>
      <c r="H16" s="34">
        <v>26045</v>
      </c>
    </row>
    <row r="17" spans="1:8" ht="19.5">
      <c r="A17" s="59" t="s">
        <v>125</v>
      </c>
      <c r="B17" s="6" t="s">
        <v>42</v>
      </c>
      <c r="C17" s="7">
        <v>28</v>
      </c>
      <c r="D17" s="60" t="s">
        <v>12</v>
      </c>
      <c r="E17" s="60" t="s">
        <v>12</v>
      </c>
      <c r="F17" s="60" t="s">
        <v>12</v>
      </c>
      <c r="G17" s="61" t="s">
        <v>12</v>
      </c>
      <c r="H17" s="34">
        <v>21392</v>
      </c>
    </row>
    <row r="18" spans="1:8" ht="19.5">
      <c r="A18" s="25" t="s">
        <v>127</v>
      </c>
      <c r="B18" s="6" t="s">
        <v>57</v>
      </c>
      <c r="C18" s="7">
        <v>34</v>
      </c>
      <c r="D18" s="8" t="s">
        <v>207</v>
      </c>
      <c r="E18" s="8" t="s">
        <v>205</v>
      </c>
      <c r="F18" s="60" t="s">
        <v>12</v>
      </c>
      <c r="G18" s="61" t="s">
        <v>12</v>
      </c>
      <c r="H18" s="34">
        <v>16955</v>
      </c>
    </row>
    <row r="19" spans="1:8" ht="19.5">
      <c r="A19" s="25" t="s">
        <v>126</v>
      </c>
      <c r="B19" s="6" t="s">
        <v>42</v>
      </c>
      <c r="C19" s="7">
        <v>29</v>
      </c>
      <c r="D19" s="8" t="s">
        <v>5</v>
      </c>
      <c r="E19" s="8" t="s">
        <v>205</v>
      </c>
      <c r="F19" s="8" t="s">
        <v>206</v>
      </c>
      <c r="G19" s="61" t="s">
        <v>12</v>
      </c>
      <c r="H19" s="34">
        <v>25737</v>
      </c>
    </row>
    <row r="20" spans="1:8" ht="20.25" thickBot="1">
      <c r="A20" s="66" t="s">
        <v>120</v>
      </c>
      <c r="B20" s="62" t="s">
        <v>55</v>
      </c>
      <c r="C20" s="63">
        <v>27</v>
      </c>
      <c r="D20" s="67" t="s">
        <v>5</v>
      </c>
      <c r="E20" s="67" t="s">
        <v>205</v>
      </c>
      <c r="F20" s="67" t="s">
        <v>206</v>
      </c>
      <c r="G20" s="64" t="s">
        <v>12</v>
      </c>
      <c r="H20" s="65">
        <v>27856</v>
      </c>
    </row>
    <row r="21" spans="1:8">
      <c r="H21" s="32"/>
    </row>
    <row r="22" spans="1:8">
      <c r="H22" s="32"/>
    </row>
    <row r="23" spans="1:8">
      <c r="H23" s="32"/>
    </row>
    <row r="24" spans="1:8">
      <c r="H24" s="32"/>
    </row>
    <row r="25" spans="1:8">
      <c r="H25" s="32"/>
    </row>
    <row r="26" spans="1:8">
      <c r="H26" s="32"/>
    </row>
    <row r="27" spans="1:8">
      <c r="H27" s="32"/>
    </row>
    <row r="28" spans="1:8">
      <c r="H28" s="32"/>
    </row>
    <row r="29" spans="1:8">
      <c r="H29" s="32"/>
    </row>
    <row r="30" spans="1:8">
      <c r="H30" s="32"/>
    </row>
    <row r="31" spans="1:8">
      <c r="H31" s="32"/>
    </row>
    <row r="32" spans="1:8">
      <c r="H32" s="32"/>
    </row>
    <row r="33" spans="8:8">
      <c r="H33" s="32"/>
    </row>
    <row r="34" spans="8:8">
      <c r="H34" s="32"/>
    </row>
    <row r="35" spans="8:8">
      <c r="H35" s="32"/>
    </row>
    <row r="36" spans="8:8">
      <c r="H36" s="32"/>
    </row>
    <row r="37" spans="8:8">
      <c r="H37" s="32"/>
    </row>
    <row r="38" spans="8:8">
      <c r="H38" s="32"/>
    </row>
    <row r="39" spans="8:8">
      <c r="H39" s="32"/>
    </row>
    <row r="40" spans="8:8">
      <c r="H40" s="32"/>
    </row>
    <row r="41" spans="8:8">
      <c r="H41" s="32"/>
    </row>
    <row r="42" spans="8:8">
      <c r="H42" s="32"/>
    </row>
    <row r="43" spans="8:8">
      <c r="H43" s="32"/>
    </row>
    <row r="44" spans="8:8">
      <c r="H44" s="32"/>
    </row>
    <row r="45" spans="8:8">
      <c r="H45" s="32"/>
    </row>
    <row r="46" spans="8:8">
      <c r="H46" s="32"/>
    </row>
    <row r="47" spans="8:8">
      <c r="H47" s="32"/>
    </row>
    <row r="48" spans="8:8">
      <c r="H48" s="32"/>
    </row>
    <row r="49" spans="8:8">
      <c r="H49" s="32"/>
    </row>
    <row r="50" spans="8:8">
      <c r="H50" s="32"/>
    </row>
    <row r="51" spans="8:8">
      <c r="H51" s="32"/>
    </row>
    <row r="52" spans="8:8">
      <c r="H52" s="32"/>
    </row>
    <row r="53" spans="8:8">
      <c r="H53" s="32"/>
    </row>
    <row r="54" spans="8:8">
      <c r="H54" s="32"/>
    </row>
    <row r="55" spans="8:8">
      <c r="H55" s="32"/>
    </row>
    <row r="56" spans="8:8">
      <c r="H56" s="32"/>
    </row>
    <row r="57" spans="8:8">
      <c r="H57" s="32"/>
    </row>
    <row r="58" spans="8:8">
      <c r="H58" s="32"/>
    </row>
    <row r="59" spans="8:8">
      <c r="H59" s="32"/>
    </row>
    <row r="60" spans="8:8">
      <c r="H60" s="32"/>
    </row>
    <row r="61" spans="8:8">
      <c r="H61" s="32"/>
    </row>
    <row r="62" spans="8:8">
      <c r="H62" s="32"/>
    </row>
    <row r="63" spans="8:8">
      <c r="H63" s="32"/>
    </row>
    <row r="64" spans="8:8">
      <c r="H64" s="32"/>
    </row>
    <row r="65" spans="8:8">
      <c r="H65" s="32"/>
    </row>
    <row r="66" spans="8:8">
      <c r="H66" s="32"/>
    </row>
    <row r="67" spans="8:8">
      <c r="H67" s="32"/>
    </row>
    <row r="68" spans="8:8">
      <c r="H68" s="32"/>
    </row>
    <row r="69" spans="8:8">
      <c r="H69" s="32"/>
    </row>
    <row r="70" spans="8:8">
      <c r="H70" s="32"/>
    </row>
    <row r="71" spans="8:8">
      <c r="H71" s="32"/>
    </row>
    <row r="72" spans="8:8">
      <c r="H72" s="32"/>
    </row>
    <row r="73" spans="8:8">
      <c r="H73" s="32"/>
    </row>
    <row r="74" spans="8:8">
      <c r="H74" s="32"/>
    </row>
    <row r="75" spans="8:8">
      <c r="H75" s="32"/>
    </row>
    <row r="76" spans="8:8">
      <c r="H76" s="32"/>
    </row>
    <row r="77" spans="8:8">
      <c r="H77" s="32"/>
    </row>
    <row r="78" spans="8:8">
      <c r="H78" s="32"/>
    </row>
    <row r="79" spans="8:8">
      <c r="H79" s="32"/>
    </row>
    <row r="80" spans="8:8">
      <c r="H80" s="32"/>
    </row>
    <row r="81" spans="8:8">
      <c r="H81" s="32"/>
    </row>
    <row r="82" spans="8:8">
      <c r="H82" s="32"/>
    </row>
    <row r="83" spans="8:8">
      <c r="H83" s="32"/>
    </row>
    <row r="84" spans="8:8">
      <c r="H84" s="32"/>
    </row>
    <row r="85" spans="8:8">
      <c r="H85" s="32"/>
    </row>
    <row r="86" spans="8:8">
      <c r="H86" s="32"/>
    </row>
    <row r="87" spans="8:8">
      <c r="H87" s="32"/>
    </row>
    <row r="88" spans="8:8">
      <c r="H88" s="32"/>
    </row>
    <row r="89" spans="8:8">
      <c r="H89" s="32"/>
    </row>
    <row r="90" spans="8:8">
      <c r="H90" s="32"/>
    </row>
    <row r="91" spans="8:8">
      <c r="H91" s="32"/>
    </row>
    <row r="92" spans="8:8">
      <c r="H92" s="32"/>
    </row>
    <row r="93" spans="8:8">
      <c r="H93" s="32"/>
    </row>
    <row r="94" spans="8:8">
      <c r="H94" s="32"/>
    </row>
    <row r="95" spans="8:8">
      <c r="H95" s="32"/>
    </row>
    <row r="96" spans="8:8">
      <c r="H96" s="32"/>
    </row>
    <row r="97" spans="8:8">
      <c r="H97" s="32"/>
    </row>
    <row r="98" spans="8:8">
      <c r="H98" s="32"/>
    </row>
    <row r="99" spans="8:8">
      <c r="H99" s="32"/>
    </row>
    <row r="100" spans="8:8">
      <c r="H100" s="32"/>
    </row>
    <row r="101" spans="8:8">
      <c r="H101" s="32"/>
    </row>
    <row r="102" spans="8:8">
      <c r="H102" s="32"/>
    </row>
    <row r="103" spans="8:8">
      <c r="H103" s="32"/>
    </row>
    <row r="104" spans="8:8">
      <c r="H104" s="32"/>
    </row>
    <row r="105" spans="8:8">
      <c r="H105" s="32"/>
    </row>
    <row r="106" spans="8:8">
      <c r="H106" s="32"/>
    </row>
    <row r="107" spans="8:8">
      <c r="H107" s="32"/>
    </row>
    <row r="108" spans="8:8">
      <c r="H108" s="32"/>
    </row>
    <row r="109" spans="8:8">
      <c r="H109" s="32"/>
    </row>
    <row r="110" spans="8:8">
      <c r="H110" s="32"/>
    </row>
    <row r="111" spans="8:8">
      <c r="H111" s="32"/>
    </row>
    <row r="112" spans="8:8">
      <c r="H112" s="32"/>
    </row>
    <row r="113" spans="8:8">
      <c r="H113" s="32"/>
    </row>
    <row r="114" spans="8:8">
      <c r="H114" s="32"/>
    </row>
    <row r="115" spans="8:8">
      <c r="H115" s="32"/>
    </row>
    <row r="116" spans="8:8">
      <c r="H116" s="32"/>
    </row>
    <row r="117" spans="8:8">
      <c r="H117" s="32"/>
    </row>
    <row r="118" spans="8:8">
      <c r="H118" s="32"/>
    </row>
    <row r="119" spans="8:8">
      <c r="H119" s="32"/>
    </row>
    <row r="120" spans="8:8">
      <c r="H120" s="32"/>
    </row>
    <row r="121" spans="8:8">
      <c r="H121" s="32"/>
    </row>
    <row r="122" spans="8:8">
      <c r="H122" s="32"/>
    </row>
    <row r="123" spans="8:8">
      <c r="H123" s="32"/>
    </row>
    <row r="124" spans="8:8">
      <c r="H124" s="32"/>
    </row>
    <row r="125" spans="8:8">
      <c r="H125" s="32"/>
    </row>
    <row r="126" spans="8:8">
      <c r="H126" s="32"/>
    </row>
    <row r="127" spans="8:8">
      <c r="H127" s="32"/>
    </row>
    <row r="128" spans="8:8">
      <c r="H128" s="32"/>
    </row>
    <row r="129" spans="8:8">
      <c r="H129" s="32"/>
    </row>
    <row r="130" spans="8:8">
      <c r="H130" s="32"/>
    </row>
    <row r="131" spans="8:8">
      <c r="H131" s="32"/>
    </row>
    <row r="132" spans="8:8">
      <c r="H132" s="32"/>
    </row>
    <row r="133" spans="8:8">
      <c r="H133" s="32"/>
    </row>
  </sheetData>
  <sortState ref="A10:H20">
    <sortCondition ref="G10:G20"/>
    <sortCondition ref="E10:E20"/>
    <sortCondition ref="D10:D20"/>
  </sortState>
  <mergeCells count="8">
    <mergeCell ref="A8:G8"/>
    <mergeCell ref="A6:G6"/>
    <mergeCell ref="A1:G1"/>
    <mergeCell ref="A2:G2"/>
    <mergeCell ref="A4:G4"/>
    <mergeCell ref="A5:G5"/>
    <mergeCell ref="A3:G3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zoomScale="70" zoomScaleNormal="70" workbookViewId="0">
      <selection sqref="A1:G1"/>
    </sheetView>
  </sheetViews>
  <sheetFormatPr baseColWidth="10" defaultRowHeight="18.75"/>
  <cols>
    <col min="1" max="1" width="51" style="1" bestFit="1" customWidth="1"/>
    <col min="2" max="2" width="8.85546875" style="1" customWidth="1"/>
    <col min="3" max="7" width="6.7109375" style="2" customWidth="1"/>
    <col min="8" max="8" width="12.85546875" style="1" customWidth="1"/>
    <col min="9" max="10" width="11.42578125" style="1" customWidth="1"/>
    <col min="11" max="16384" width="11.42578125" style="1"/>
  </cols>
  <sheetData>
    <row r="1" spans="1:10" ht="30.75">
      <c r="A1" s="81" t="s">
        <v>7</v>
      </c>
      <c r="B1" s="81"/>
      <c r="C1" s="81"/>
      <c r="D1" s="81"/>
      <c r="E1" s="81"/>
      <c r="F1" s="81"/>
      <c r="G1" s="81"/>
    </row>
    <row r="2" spans="1:10" ht="30.75">
      <c r="A2" s="81" t="s">
        <v>8</v>
      </c>
      <c r="B2" s="81"/>
      <c r="C2" s="81"/>
      <c r="D2" s="81"/>
      <c r="E2" s="81"/>
      <c r="F2" s="81"/>
      <c r="G2" s="81"/>
    </row>
    <row r="3" spans="1:10" ht="25.5">
      <c r="A3" s="84" t="str">
        <f>'CAB 0-9'!A3:G3</f>
        <v>MIRAMAR</v>
      </c>
      <c r="B3" s="84"/>
      <c r="C3" s="84"/>
      <c r="D3" s="84"/>
      <c r="E3" s="84"/>
      <c r="F3" s="84"/>
      <c r="G3" s="84"/>
    </row>
    <row r="4" spans="1:10" ht="25.5">
      <c r="A4" s="84" t="str">
        <f>'CAB 25-36'!A4:G4</f>
        <v>Links</v>
      </c>
      <c r="B4" s="84"/>
      <c r="C4" s="84"/>
      <c r="D4" s="84"/>
      <c r="E4" s="84"/>
      <c r="F4" s="84"/>
      <c r="G4" s="84"/>
    </row>
    <row r="5" spans="1:10" ht="20.25">
      <c r="A5" s="82" t="str">
        <f>'CAB 0-9'!A5:G5</f>
        <v>8° FECHA DE MAYORES</v>
      </c>
      <c r="B5" s="82"/>
      <c r="C5" s="82"/>
      <c r="D5" s="82"/>
      <c r="E5" s="82"/>
      <c r="F5" s="82"/>
      <c r="G5" s="82"/>
    </row>
    <row r="6" spans="1:10" ht="19.5">
      <c r="A6" s="83" t="s">
        <v>6</v>
      </c>
      <c r="B6" s="83"/>
      <c r="C6" s="83"/>
      <c r="D6" s="83"/>
      <c r="E6" s="83"/>
      <c r="F6" s="83"/>
      <c r="G6" s="83"/>
    </row>
    <row r="7" spans="1:10" ht="20.25" thickBot="1">
      <c r="A7" s="86" t="str">
        <f>'CAB 0-9'!A7:E7</f>
        <v>DOMINGO 01 DE DICIEMBRE DE 2019</v>
      </c>
      <c r="B7" s="86"/>
      <c r="C7" s="86"/>
      <c r="D7" s="86"/>
      <c r="E7" s="86"/>
      <c r="F7" s="86"/>
      <c r="G7" s="86"/>
      <c r="H7" s="22"/>
    </row>
    <row r="8" spans="1:10" ht="20.25" thickBot="1">
      <c r="A8" s="78" t="s">
        <v>209</v>
      </c>
      <c r="B8" s="79"/>
      <c r="C8" s="79"/>
      <c r="D8" s="79"/>
      <c r="E8" s="79"/>
      <c r="F8" s="79"/>
      <c r="G8" s="80"/>
    </row>
    <row r="9" spans="1:10" s="3" customFormat="1" ht="20.25" thickBot="1">
      <c r="A9" s="4" t="s">
        <v>14</v>
      </c>
      <c r="B9" s="5" t="s">
        <v>13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28" t="s">
        <v>19</v>
      </c>
      <c r="I9" s="57"/>
      <c r="J9" s="23" t="s">
        <v>20</v>
      </c>
    </row>
    <row r="10" spans="1:10" ht="20.25" thickBot="1">
      <c r="A10" s="25" t="s">
        <v>131</v>
      </c>
      <c r="B10" s="6" t="s">
        <v>37</v>
      </c>
      <c r="C10" s="7">
        <v>8</v>
      </c>
      <c r="D10" s="8">
        <v>45</v>
      </c>
      <c r="E10" s="8">
        <v>43</v>
      </c>
      <c r="F10" s="8">
        <f>SUM(D10+E10)</f>
        <v>88</v>
      </c>
      <c r="G10" s="71">
        <f>(F10-C10)</f>
        <v>80</v>
      </c>
      <c r="H10" s="34">
        <v>25494</v>
      </c>
      <c r="J10" s="72">
        <f>(E10-C10*0.5)</f>
        <v>39</v>
      </c>
    </row>
    <row r="11" spans="1:10" ht="20.25" thickBot="1">
      <c r="A11" s="25" t="s">
        <v>129</v>
      </c>
      <c r="B11" s="6" t="s">
        <v>37</v>
      </c>
      <c r="C11" s="7">
        <v>1</v>
      </c>
      <c r="D11" s="8">
        <v>41</v>
      </c>
      <c r="E11" s="8">
        <v>40</v>
      </c>
      <c r="F11" s="8">
        <f>SUM(D11+E11)</f>
        <v>81</v>
      </c>
      <c r="G11" s="39">
        <f>(F11-C11)</f>
        <v>80</v>
      </c>
      <c r="H11" s="34">
        <v>25922</v>
      </c>
      <c r="I11" s="36" t="s">
        <v>24</v>
      </c>
      <c r="J11" s="77">
        <f>(E11-C11*0.5)</f>
        <v>39.5</v>
      </c>
    </row>
    <row r="12" spans="1:10" ht="19.5">
      <c r="A12" s="25" t="s">
        <v>130</v>
      </c>
      <c r="B12" s="6" t="s">
        <v>37</v>
      </c>
      <c r="C12" s="7">
        <v>5</v>
      </c>
      <c r="D12" s="8">
        <v>47</v>
      </c>
      <c r="E12" s="8">
        <v>50</v>
      </c>
      <c r="F12" s="8">
        <f>SUM(D12+E12)</f>
        <v>97</v>
      </c>
      <c r="G12" s="39">
        <f>(F12-C12)</f>
        <v>92</v>
      </c>
      <c r="H12" s="34">
        <v>33060</v>
      </c>
      <c r="J12" s="24">
        <f t="shared" ref="J12:J13" si="0">(E12-C12*0.5)</f>
        <v>47.5</v>
      </c>
    </row>
    <row r="13" spans="1:10" ht="19.5">
      <c r="A13" s="25" t="s">
        <v>134</v>
      </c>
      <c r="B13" s="6" t="s">
        <v>42</v>
      </c>
      <c r="C13" s="7">
        <v>36</v>
      </c>
      <c r="D13" s="60">
        <v>79</v>
      </c>
      <c r="E13" s="60">
        <v>71</v>
      </c>
      <c r="F13" s="8">
        <f>SUM(D13+E13)</f>
        <v>150</v>
      </c>
      <c r="G13" s="39">
        <f>(F13-C13)</f>
        <v>114</v>
      </c>
      <c r="H13" s="34">
        <v>20615</v>
      </c>
      <c r="J13" s="24">
        <f t="shared" si="0"/>
        <v>53</v>
      </c>
    </row>
    <row r="14" spans="1:10" ht="19.5">
      <c r="A14" s="59" t="s">
        <v>133</v>
      </c>
      <c r="B14" s="6" t="s">
        <v>42</v>
      </c>
      <c r="C14" s="7">
        <v>25</v>
      </c>
      <c r="D14" s="60" t="s">
        <v>12</v>
      </c>
      <c r="E14" s="60" t="s">
        <v>12</v>
      </c>
      <c r="F14" s="60" t="s">
        <v>12</v>
      </c>
      <c r="G14" s="61" t="s">
        <v>12</v>
      </c>
      <c r="H14" s="34">
        <v>25162</v>
      </c>
    </row>
    <row r="15" spans="1:10" ht="20.25" thickBot="1">
      <c r="A15" s="66" t="s">
        <v>132</v>
      </c>
      <c r="B15" s="62" t="s">
        <v>37</v>
      </c>
      <c r="C15" s="63">
        <v>8</v>
      </c>
      <c r="D15" s="67" t="s">
        <v>5</v>
      </c>
      <c r="E15" s="67" t="s">
        <v>205</v>
      </c>
      <c r="F15" s="67" t="s">
        <v>206</v>
      </c>
      <c r="G15" s="64" t="s">
        <v>12</v>
      </c>
      <c r="H15" s="65">
        <v>25055</v>
      </c>
    </row>
  </sheetData>
  <sortState ref="A10:J11">
    <sortCondition ref="J10:J11"/>
  </sortState>
  <mergeCells count="8">
    <mergeCell ref="A1:G1"/>
    <mergeCell ref="A3:G3"/>
    <mergeCell ref="A4:G4"/>
    <mergeCell ref="A5:G5"/>
    <mergeCell ref="A8:G8"/>
    <mergeCell ref="A6:G6"/>
    <mergeCell ref="A2:G2"/>
    <mergeCell ref="A7:G7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61"/>
  <sheetViews>
    <sheetView zoomScale="70" zoomScaleNormal="70" workbookViewId="0">
      <selection sqref="A1:G1"/>
    </sheetView>
  </sheetViews>
  <sheetFormatPr baseColWidth="10" defaultRowHeight="18.75"/>
  <cols>
    <col min="1" max="1" width="37.7109375" style="1" bestFit="1" customWidth="1"/>
    <col min="2" max="2" width="7.85546875" style="1" bestFit="1" customWidth="1"/>
    <col min="3" max="7" width="6.7109375" style="2" customWidth="1"/>
    <col min="8" max="8" width="17.85546875" style="1" customWidth="1"/>
    <col min="9" max="9" width="3.28515625" style="1" customWidth="1"/>
    <col min="10" max="10" width="16" style="1" customWidth="1"/>
    <col min="11" max="15" width="11.42578125" style="22"/>
    <col min="16" max="16384" width="11.42578125" style="1"/>
  </cols>
  <sheetData>
    <row r="1" spans="1:256" ht="30.75">
      <c r="A1" s="81" t="s">
        <v>7</v>
      </c>
      <c r="B1" s="81"/>
      <c r="C1" s="81"/>
      <c r="D1" s="81"/>
      <c r="E1" s="81"/>
      <c r="F1" s="81"/>
      <c r="G1" s="81"/>
    </row>
    <row r="2" spans="1:256" ht="30.75">
      <c r="A2" s="81" t="s">
        <v>8</v>
      </c>
      <c r="B2" s="81"/>
      <c r="C2" s="81"/>
      <c r="D2" s="81"/>
      <c r="E2" s="81"/>
      <c r="F2" s="81"/>
      <c r="G2" s="81"/>
    </row>
    <row r="3" spans="1:256" ht="25.5">
      <c r="A3" s="84" t="str">
        <f>'CAB 0-9'!A3:G3</f>
        <v>MIRAMAR</v>
      </c>
      <c r="B3" s="84"/>
      <c r="C3" s="84"/>
      <c r="D3" s="84"/>
      <c r="E3" s="84"/>
      <c r="F3" s="84"/>
      <c r="G3" s="84"/>
    </row>
    <row r="4" spans="1:256" ht="25.5">
      <c r="A4" s="84" t="str">
        <f>'CAB 0-9'!A4:G4</f>
        <v>Links</v>
      </c>
      <c r="B4" s="84"/>
      <c r="C4" s="84"/>
      <c r="D4" s="84"/>
      <c r="E4" s="84"/>
      <c r="F4" s="84"/>
      <c r="G4" s="84"/>
    </row>
    <row r="5" spans="1:256" ht="20.25">
      <c r="A5" s="82" t="str">
        <f>'CAB 0-9'!A5:G5</f>
        <v>8° FECHA DE MAYORES</v>
      </c>
      <c r="B5" s="82"/>
      <c r="C5" s="82"/>
      <c r="D5" s="82"/>
      <c r="E5" s="82"/>
      <c r="F5" s="82"/>
      <c r="G5" s="82"/>
    </row>
    <row r="6" spans="1:256" ht="19.5">
      <c r="A6" s="83" t="s">
        <v>6</v>
      </c>
      <c r="B6" s="83"/>
      <c r="C6" s="83"/>
      <c r="D6" s="83"/>
      <c r="E6" s="83"/>
      <c r="F6" s="83"/>
      <c r="G6" s="83"/>
      <c r="J6" s="12">
        <v>43922</v>
      </c>
    </row>
    <row r="7" spans="1:256" ht="20.25" thickBot="1">
      <c r="A7" s="85" t="str">
        <f>'CAB 0-9'!A7:E7</f>
        <v>DOMINGO 01 DE DICIEMBRE DE 2019</v>
      </c>
      <c r="B7" s="85"/>
      <c r="C7" s="85"/>
      <c r="D7" s="85"/>
      <c r="E7" s="85"/>
      <c r="F7" s="85"/>
      <c r="G7" s="85"/>
    </row>
    <row r="8" spans="1:256" ht="20.25" thickBot="1">
      <c r="A8" s="78" t="s">
        <v>17</v>
      </c>
      <c r="B8" s="79"/>
      <c r="C8" s="79"/>
      <c r="D8" s="79"/>
      <c r="E8" s="79"/>
      <c r="F8" s="79"/>
      <c r="G8" s="80"/>
    </row>
    <row r="9" spans="1:256" s="3" customFormat="1" ht="20.25" thickBot="1">
      <c r="A9" s="9" t="s">
        <v>0</v>
      </c>
      <c r="B9" s="10" t="s">
        <v>13</v>
      </c>
      <c r="C9" s="9" t="s">
        <v>1</v>
      </c>
      <c r="D9" s="9" t="s">
        <v>2</v>
      </c>
      <c r="E9" s="9" t="s">
        <v>3</v>
      </c>
      <c r="F9" s="9" t="s">
        <v>4</v>
      </c>
      <c r="G9" s="11" t="s">
        <v>12</v>
      </c>
      <c r="H9" s="9" t="s">
        <v>15</v>
      </c>
      <c r="J9" s="9" t="s">
        <v>16</v>
      </c>
      <c r="K9" s="22"/>
      <c r="L9" s="22"/>
      <c r="M9" s="22"/>
      <c r="N9" s="22"/>
      <c r="O9" s="2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ht="19.5">
      <c r="A10" s="25" t="s">
        <v>41</v>
      </c>
      <c r="B10" s="6" t="s">
        <v>42</v>
      </c>
      <c r="C10" s="7">
        <v>2</v>
      </c>
      <c r="D10" s="8">
        <v>38</v>
      </c>
      <c r="E10" s="8">
        <v>41</v>
      </c>
      <c r="F10" s="8">
        <f t="shared" ref="F10:F41" si="0">SUM(D10+E10)</f>
        <v>79</v>
      </c>
      <c r="G10" s="61" t="s">
        <v>12</v>
      </c>
      <c r="H10" s="34">
        <v>27313</v>
      </c>
      <c r="J10" s="37">
        <f xml:space="preserve"> DATEDIF(H10,$J$6,"y")</f>
        <v>45</v>
      </c>
      <c r="P10" s="22"/>
      <c r="Q10" s="22"/>
    </row>
    <row r="11" spans="1:256" ht="19.5">
      <c r="A11" s="73" t="s">
        <v>129</v>
      </c>
      <c r="B11" s="6" t="s">
        <v>37</v>
      </c>
      <c r="C11" s="7">
        <v>1</v>
      </c>
      <c r="D11" s="8">
        <v>41</v>
      </c>
      <c r="E11" s="8">
        <v>40</v>
      </c>
      <c r="F11" s="8">
        <f t="shared" si="0"/>
        <v>81</v>
      </c>
      <c r="G11" s="61" t="s">
        <v>12</v>
      </c>
      <c r="H11" s="34">
        <v>25922</v>
      </c>
      <c r="J11" s="37">
        <f xml:space="preserve"> DATEDIF(H11,$J$6,"y")</f>
        <v>49</v>
      </c>
      <c r="P11" s="22"/>
      <c r="Q11" s="22"/>
    </row>
    <row r="12" spans="1:256" ht="19.5">
      <c r="A12" s="25" t="s">
        <v>72</v>
      </c>
      <c r="B12" s="6" t="s">
        <v>55</v>
      </c>
      <c r="C12" s="7">
        <v>9</v>
      </c>
      <c r="D12" s="8">
        <v>39</v>
      </c>
      <c r="E12" s="8">
        <v>42</v>
      </c>
      <c r="F12" s="8">
        <f t="shared" si="0"/>
        <v>81</v>
      </c>
      <c r="G12" s="61" t="s">
        <v>12</v>
      </c>
      <c r="H12" s="34">
        <v>31803</v>
      </c>
      <c r="J12" s="37">
        <f t="shared" ref="J12:J61" si="1" xml:space="preserve"> DATEDIF(H12,$J$6,"y")</f>
        <v>33</v>
      </c>
      <c r="P12" s="22"/>
      <c r="Q12" s="22"/>
    </row>
    <row r="13" spans="1:256" ht="19.5">
      <c r="A13" s="25" t="s">
        <v>34</v>
      </c>
      <c r="B13" s="6" t="s">
        <v>35</v>
      </c>
      <c r="C13" s="7">
        <v>0</v>
      </c>
      <c r="D13" s="8">
        <v>41</v>
      </c>
      <c r="E13" s="8">
        <v>41</v>
      </c>
      <c r="F13" s="8">
        <f t="shared" si="0"/>
        <v>82</v>
      </c>
      <c r="G13" s="61" t="s">
        <v>12</v>
      </c>
      <c r="H13" s="34">
        <v>33329</v>
      </c>
      <c r="J13" s="37">
        <f t="shared" si="1"/>
        <v>29</v>
      </c>
      <c r="P13" s="22"/>
      <c r="Q13" s="22"/>
    </row>
    <row r="14" spans="1:256" ht="19.5">
      <c r="A14" s="25" t="s">
        <v>63</v>
      </c>
      <c r="B14" s="6" t="s">
        <v>57</v>
      </c>
      <c r="C14" s="7">
        <v>6</v>
      </c>
      <c r="D14" s="8">
        <v>43</v>
      </c>
      <c r="E14" s="8">
        <v>40</v>
      </c>
      <c r="F14" s="8">
        <f t="shared" si="0"/>
        <v>83</v>
      </c>
      <c r="G14" s="61" t="s">
        <v>12</v>
      </c>
      <c r="H14" s="34">
        <v>23903</v>
      </c>
      <c r="J14" s="37">
        <f t="shared" si="1"/>
        <v>54</v>
      </c>
      <c r="P14" s="22"/>
      <c r="Q14" s="22"/>
    </row>
    <row r="15" spans="1:256" ht="19.5">
      <c r="A15" s="25" t="s">
        <v>36</v>
      </c>
      <c r="B15" s="6" t="s">
        <v>37</v>
      </c>
      <c r="C15" s="7">
        <v>1</v>
      </c>
      <c r="D15" s="8">
        <v>43</v>
      </c>
      <c r="E15" s="8">
        <v>41</v>
      </c>
      <c r="F15" s="8">
        <f t="shared" si="0"/>
        <v>84</v>
      </c>
      <c r="G15" s="61" t="s">
        <v>12</v>
      </c>
      <c r="H15" s="34">
        <v>26222</v>
      </c>
      <c r="J15" s="37">
        <f t="shared" si="1"/>
        <v>48</v>
      </c>
      <c r="P15" s="22"/>
      <c r="Q15" s="22"/>
    </row>
    <row r="16" spans="1:256" ht="19.5">
      <c r="A16" s="25" t="s">
        <v>40</v>
      </c>
      <c r="B16" s="6" t="s">
        <v>37</v>
      </c>
      <c r="C16" s="7">
        <v>2</v>
      </c>
      <c r="D16" s="8">
        <v>41</v>
      </c>
      <c r="E16" s="8">
        <v>43</v>
      </c>
      <c r="F16" s="8">
        <f t="shared" si="0"/>
        <v>84</v>
      </c>
      <c r="G16" s="61" t="s">
        <v>12</v>
      </c>
      <c r="H16" s="34">
        <v>26822</v>
      </c>
      <c r="J16" s="37">
        <f t="shared" si="1"/>
        <v>46</v>
      </c>
      <c r="P16" s="22"/>
      <c r="Q16" s="22"/>
    </row>
    <row r="17" spans="1:17" ht="19.5">
      <c r="A17" s="25" t="s">
        <v>38</v>
      </c>
      <c r="B17" s="6" t="s">
        <v>39</v>
      </c>
      <c r="C17" s="7">
        <v>1</v>
      </c>
      <c r="D17" s="8">
        <v>40</v>
      </c>
      <c r="E17" s="8">
        <v>44</v>
      </c>
      <c r="F17" s="8">
        <f t="shared" si="0"/>
        <v>84</v>
      </c>
      <c r="G17" s="61" t="s">
        <v>12</v>
      </c>
      <c r="H17" s="34">
        <v>27448</v>
      </c>
      <c r="J17" s="37">
        <f t="shared" si="1"/>
        <v>45</v>
      </c>
      <c r="P17" s="22"/>
      <c r="Q17" s="22"/>
    </row>
    <row r="18" spans="1:17" ht="19.5">
      <c r="A18" s="25" t="s">
        <v>67</v>
      </c>
      <c r="B18" s="6" t="s">
        <v>57</v>
      </c>
      <c r="C18" s="7">
        <v>8</v>
      </c>
      <c r="D18" s="8">
        <v>42</v>
      </c>
      <c r="E18" s="8">
        <v>43</v>
      </c>
      <c r="F18" s="8">
        <f t="shared" si="0"/>
        <v>85</v>
      </c>
      <c r="G18" s="61" t="s">
        <v>12</v>
      </c>
      <c r="H18" s="34">
        <v>31168</v>
      </c>
      <c r="J18" s="37">
        <f t="shared" si="1"/>
        <v>34</v>
      </c>
      <c r="P18" s="22"/>
      <c r="Q18" s="22"/>
    </row>
    <row r="19" spans="1:17" ht="19.5">
      <c r="A19" s="25" t="s">
        <v>59</v>
      </c>
      <c r="B19" s="6" t="s">
        <v>60</v>
      </c>
      <c r="C19" s="7">
        <v>6</v>
      </c>
      <c r="D19" s="8">
        <v>44</v>
      </c>
      <c r="E19" s="8">
        <v>42</v>
      </c>
      <c r="F19" s="8">
        <f t="shared" si="0"/>
        <v>86</v>
      </c>
      <c r="G19" s="61" t="s">
        <v>12</v>
      </c>
      <c r="H19" s="34">
        <v>24009</v>
      </c>
      <c r="J19" s="37">
        <f t="shared" si="1"/>
        <v>54</v>
      </c>
      <c r="P19" s="22"/>
      <c r="Q19" s="22"/>
    </row>
    <row r="20" spans="1:17" ht="19.5">
      <c r="A20" s="25" t="s">
        <v>58</v>
      </c>
      <c r="B20" s="6" t="s">
        <v>55</v>
      </c>
      <c r="C20" s="7">
        <v>5</v>
      </c>
      <c r="D20" s="8">
        <v>45</v>
      </c>
      <c r="E20" s="8">
        <v>42</v>
      </c>
      <c r="F20" s="8">
        <f t="shared" si="0"/>
        <v>87</v>
      </c>
      <c r="G20" s="61" t="s">
        <v>12</v>
      </c>
      <c r="H20" s="34">
        <v>18709</v>
      </c>
      <c r="J20" s="37">
        <f t="shared" si="1"/>
        <v>69</v>
      </c>
      <c r="P20" s="22"/>
      <c r="Q20" s="22"/>
    </row>
    <row r="21" spans="1:17" ht="19.5">
      <c r="A21" s="25" t="s">
        <v>64</v>
      </c>
      <c r="B21" s="6" t="s">
        <v>55</v>
      </c>
      <c r="C21" s="7">
        <v>6</v>
      </c>
      <c r="D21" s="8">
        <v>48</v>
      </c>
      <c r="E21" s="8">
        <v>40</v>
      </c>
      <c r="F21" s="8">
        <f t="shared" si="0"/>
        <v>88</v>
      </c>
      <c r="G21" s="61" t="s">
        <v>12</v>
      </c>
      <c r="H21" s="34">
        <v>28111</v>
      </c>
      <c r="J21" s="37">
        <f t="shared" si="1"/>
        <v>43</v>
      </c>
      <c r="P21" s="22"/>
      <c r="Q21" s="22"/>
    </row>
    <row r="22" spans="1:17" ht="19.5">
      <c r="A22" s="73" t="s">
        <v>131</v>
      </c>
      <c r="B22" s="6" t="s">
        <v>37</v>
      </c>
      <c r="C22" s="7">
        <v>8</v>
      </c>
      <c r="D22" s="8">
        <v>45</v>
      </c>
      <c r="E22" s="8">
        <v>43</v>
      </c>
      <c r="F22" s="8">
        <f t="shared" si="0"/>
        <v>88</v>
      </c>
      <c r="G22" s="61" t="s">
        <v>12</v>
      </c>
      <c r="H22" s="34">
        <v>25494</v>
      </c>
      <c r="J22" s="37">
        <f t="shared" si="1"/>
        <v>50</v>
      </c>
      <c r="P22" s="22"/>
      <c r="Q22" s="22"/>
    </row>
    <row r="23" spans="1:17" ht="19.5">
      <c r="A23" s="25" t="s">
        <v>71</v>
      </c>
      <c r="B23" s="6" t="s">
        <v>37</v>
      </c>
      <c r="C23" s="7">
        <v>8</v>
      </c>
      <c r="D23" s="8">
        <v>44</v>
      </c>
      <c r="E23" s="8">
        <v>44</v>
      </c>
      <c r="F23" s="8">
        <f t="shared" si="0"/>
        <v>88</v>
      </c>
      <c r="G23" s="61" t="s">
        <v>12</v>
      </c>
      <c r="H23" s="34">
        <v>26334</v>
      </c>
      <c r="J23" s="37">
        <f t="shared" si="1"/>
        <v>48</v>
      </c>
      <c r="P23" s="22"/>
      <c r="Q23" s="22"/>
    </row>
    <row r="24" spans="1:17" ht="19.5">
      <c r="A24" s="25" t="s">
        <v>47</v>
      </c>
      <c r="B24" s="6" t="s">
        <v>35</v>
      </c>
      <c r="C24" s="7">
        <v>3</v>
      </c>
      <c r="D24" s="8">
        <v>43</v>
      </c>
      <c r="E24" s="8">
        <v>45</v>
      </c>
      <c r="F24" s="8">
        <f t="shared" si="0"/>
        <v>88</v>
      </c>
      <c r="G24" s="61" t="s">
        <v>12</v>
      </c>
      <c r="H24" s="34">
        <v>26606</v>
      </c>
      <c r="J24" s="37">
        <f t="shared" si="1"/>
        <v>47</v>
      </c>
      <c r="P24" s="22"/>
      <c r="Q24" s="22"/>
    </row>
    <row r="25" spans="1:17" ht="19.5">
      <c r="A25" s="25" t="s">
        <v>52</v>
      </c>
      <c r="B25" s="6" t="s">
        <v>37</v>
      </c>
      <c r="C25" s="7">
        <v>5</v>
      </c>
      <c r="D25" s="8">
        <v>46</v>
      </c>
      <c r="E25" s="8">
        <v>43</v>
      </c>
      <c r="F25" s="8">
        <f t="shared" si="0"/>
        <v>89</v>
      </c>
      <c r="G25" s="61" t="s">
        <v>12</v>
      </c>
      <c r="H25" s="34">
        <v>30173</v>
      </c>
      <c r="J25" s="37">
        <f t="shared" si="1"/>
        <v>37</v>
      </c>
      <c r="P25" s="22"/>
      <c r="Q25" s="22"/>
    </row>
    <row r="26" spans="1:17" ht="19.5">
      <c r="A26" s="25" t="s">
        <v>56</v>
      </c>
      <c r="B26" s="6" t="s">
        <v>57</v>
      </c>
      <c r="C26" s="7">
        <v>5</v>
      </c>
      <c r="D26" s="8">
        <v>45</v>
      </c>
      <c r="E26" s="8">
        <v>44</v>
      </c>
      <c r="F26" s="8">
        <f t="shared" si="0"/>
        <v>89</v>
      </c>
      <c r="G26" s="61" t="s">
        <v>12</v>
      </c>
      <c r="H26" s="34">
        <v>28682</v>
      </c>
      <c r="J26" s="37">
        <f t="shared" si="1"/>
        <v>41</v>
      </c>
      <c r="P26" s="22"/>
      <c r="Q26" s="22"/>
    </row>
    <row r="27" spans="1:17" ht="19.5">
      <c r="A27" s="25" t="s">
        <v>43</v>
      </c>
      <c r="B27" s="6" t="s">
        <v>44</v>
      </c>
      <c r="C27" s="7">
        <v>3</v>
      </c>
      <c r="D27" s="8">
        <v>45</v>
      </c>
      <c r="E27" s="8">
        <v>44</v>
      </c>
      <c r="F27" s="8">
        <f t="shared" si="0"/>
        <v>89</v>
      </c>
      <c r="G27" s="61" t="s">
        <v>12</v>
      </c>
      <c r="H27" s="34">
        <v>28522</v>
      </c>
      <c r="J27" s="37">
        <f t="shared" si="1"/>
        <v>42</v>
      </c>
      <c r="P27" s="22"/>
      <c r="Q27" s="22"/>
    </row>
    <row r="28" spans="1:17" ht="19.5">
      <c r="A28" s="25" t="s">
        <v>73</v>
      </c>
      <c r="B28" s="6" t="s">
        <v>42</v>
      </c>
      <c r="C28" s="7">
        <v>9</v>
      </c>
      <c r="D28" s="8">
        <v>48</v>
      </c>
      <c r="E28" s="8">
        <v>42</v>
      </c>
      <c r="F28" s="8">
        <f t="shared" si="0"/>
        <v>90</v>
      </c>
      <c r="G28" s="61" t="s">
        <v>12</v>
      </c>
      <c r="H28" s="34">
        <v>21345</v>
      </c>
      <c r="J28" s="37">
        <f t="shared" si="1"/>
        <v>61</v>
      </c>
      <c r="P28" s="22"/>
      <c r="Q28" s="22"/>
    </row>
    <row r="29" spans="1:17" ht="19.5">
      <c r="A29" s="25" t="s">
        <v>69</v>
      </c>
      <c r="B29" s="6" t="s">
        <v>57</v>
      </c>
      <c r="C29" s="7">
        <v>8</v>
      </c>
      <c r="D29" s="8">
        <v>45</v>
      </c>
      <c r="E29" s="8">
        <v>45</v>
      </c>
      <c r="F29" s="8">
        <f t="shared" si="0"/>
        <v>90</v>
      </c>
      <c r="G29" s="61" t="s">
        <v>12</v>
      </c>
      <c r="H29" s="34">
        <v>29031</v>
      </c>
      <c r="J29" s="37">
        <f t="shared" si="1"/>
        <v>40</v>
      </c>
      <c r="P29" s="22"/>
      <c r="Q29" s="22"/>
    </row>
    <row r="30" spans="1:17" ht="19.5">
      <c r="A30" s="25" t="s">
        <v>83</v>
      </c>
      <c r="B30" s="6" t="s">
        <v>55</v>
      </c>
      <c r="C30" s="7">
        <v>13</v>
      </c>
      <c r="D30" s="8">
        <v>46</v>
      </c>
      <c r="E30" s="8">
        <v>45</v>
      </c>
      <c r="F30" s="8">
        <f t="shared" si="0"/>
        <v>91</v>
      </c>
      <c r="G30" s="61" t="s">
        <v>12</v>
      </c>
      <c r="H30" s="34">
        <v>28091</v>
      </c>
      <c r="J30" s="37">
        <f t="shared" si="1"/>
        <v>43</v>
      </c>
      <c r="P30" s="22"/>
      <c r="Q30" s="22"/>
    </row>
    <row r="31" spans="1:17" ht="19.5">
      <c r="A31" s="25" t="s">
        <v>81</v>
      </c>
      <c r="B31" s="6" t="s">
        <v>37</v>
      </c>
      <c r="C31" s="7">
        <v>12</v>
      </c>
      <c r="D31" s="8">
        <v>46</v>
      </c>
      <c r="E31" s="8">
        <v>46</v>
      </c>
      <c r="F31" s="8">
        <f t="shared" si="0"/>
        <v>92</v>
      </c>
      <c r="G31" s="61" t="s">
        <v>12</v>
      </c>
      <c r="H31" s="34">
        <v>20847</v>
      </c>
      <c r="J31" s="37">
        <f t="shared" si="1"/>
        <v>63</v>
      </c>
      <c r="P31" s="22"/>
      <c r="Q31" s="22"/>
    </row>
    <row r="32" spans="1:17" ht="19.5">
      <c r="A32" s="25" t="s">
        <v>76</v>
      </c>
      <c r="B32" s="6" t="s">
        <v>35</v>
      </c>
      <c r="C32" s="7">
        <v>10</v>
      </c>
      <c r="D32" s="8">
        <v>49</v>
      </c>
      <c r="E32" s="8">
        <v>44</v>
      </c>
      <c r="F32" s="8">
        <f t="shared" si="0"/>
        <v>93</v>
      </c>
      <c r="G32" s="61" t="s">
        <v>12</v>
      </c>
      <c r="H32" s="34">
        <v>20380</v>
      </c>
      <c r="J32" s="37">
        <f t="shared" si="1"/>
        <v>64</v>
      </c>
      <c r="P32" s="22"/>
      <c r="Q32" s="22"/>
    </row>
    <row r="33" spans="1:17" ht="19.5">
      <c r="A33" s="25" t="s">
        <v>66</v>
      </c>
      <c r="B33" s="6" t="s">
        <v>57</v>
      </c>
      <c r="C33" s="7">
        <v>7</v>
      </c>
      <c r="D33" s="8">
        <v>47</v>
      </c>
      <c r="E33" s="8">
        <v>46</v>
      </c>
      <c r="F33" s="8">
        <f t="shared" si="0"/>
        <v>93</v>
      </c>
      <c r="G33" s="61" t="s">
        <v>12</v>
      </c>
      <c r="H33" s="34">
        <v>25461</v>
      </c>
      <c r="J33" s="37">
        <f t="shared" si="1"/>
        <v>50</v>
      </c>
      <c r="P33" s="22"/>
      <c r="Q33" s="22"/>
    </row>
    <row r="34" spans="1:17" ht="19.5">
      <c r="A34" s="25" t="s">
        <v>89</v>
      </c>
      <c r="B34" s="6" t="s">
        <v>35</v>
      </c>
      <c r="C34" s="7">
        <v>15</v>
      </c>
      <c r="D34" s="8">
        <v>46</v>
      </c>
      <c r="E34" s="8">
        <v>47</v>
      </c>
      <c r="F34" s="8">
        <f t="shared" si="0"/>
        <v>93</v>
      </c>
      <c r="G34" s="61" t="s">
        <v>12</v>
      </c>
      <c r="H34" s="34">
        <v>20338</v>
      </c>
      <c r="J34" s="37">
        <f t="shared" si="1"/>
        <v>64</v>
      </c>
      <c r="P34" s="22"/>
      <c r="Q34" s="22"/>
    </row>
    <row r="35" spans="1:17" ht="19.5">
      <c r="A35" s="25" t="s">
        <v>95</v>
      </c>
      <c r="B35" s="6" t="s">
        <v>55</v>
      </c>
      <c r="C35" s="7">
        <v>16</v>
      </c>
      <c r="D35" s="8">
        <v>52</v>
      </c>
      <c r="E35" s="8">
        <v>42</v>
      </c>
      <c r="F35" s="8">
        <f t="shared" si="0"/>
        <v>94</v>
      </c>
      <c r="G35" s="61" t="s">
        <v>12</v>
      </c>
      <c r="H35" s="34">
        <v>28354</v>
      </c>
      <c r="J35" s="37">
        <f t="shared" si="1"/>
        <v>42</v>
      </c>
      <c r="P35" s="22"/>
      <c r="Q35" s="22"/>
    </row>
    <row r="36" spans="1:17" ht="19.5">
      <c r="A36" s="25" t="s">
        <v>78</v>
      </c>
      <c r="B36" s="6" t="s">
        <v>35</v>
      </c>
      <c r="C36" s="7">
        <v>11</v>
      </c>
      <c r="D36" s="8">
        <v>45</v>
      </c>
      <c r="E36" s="8">
        <v>49</v>
      </c>
      <c r="F36" s="8">
        <f t="shared" si="0"/>
        <v>94</v>
      </c>
      <c r="G36" s="61" t="s">
        <v>12</v>
      </c>
      <c r="H36" s="34">
        <v>19278</v>
      </c>
      <c r="J36" s="37">
        <f t="shared" si="1"/>
        <v>67</v>
      </c>
      <c r="P36" s="22"/>
      <c r="Q36" s="22"/>
    </row>
    <row r="37" spans="1:17" ht="19.5">
      <c r="A37" s="25" t="s">
        <v>97</v>
      </c>
      <c r="B37" s="6" t="s">
        <v>35</v>
      </c>
      <c r="C37" s="7">
        <v>17</v>
      </c>
      <c r="D37" s="8">
        <v>48</v>
      </c>
      <c r="E37" s="8">
        <v>47</v>
      </c>
      <c r="F37" s="8">
        <f t="shared" si="0"/>
        <v>95</v>
      </c>
      <c r="G37" s="61" t="s">
        <v>12</v>
      </c>
      <c r="H37" s="34">
        <v>21939</v>
      </c>
      <c r="J37" s="37">
        <f t="shared" si="1"/>
        <v>60</v>
      </c>
      <c r="P37" s="22"/>
      <c r="Q37" s="22"/>
    </row>
    <row r="38" spans="1:17" ht="19.5">
      <c r="A38" s="25" t="s">
        <v>68</v>
      </c>
      <c r="B38" s="6" t="s">
        <v>57</v>
      </c>
      <c r="C38" s="7">
        <v>8</v>
      </c>
      <c r="D38" s="8">
        <v>50</v>
      </c>
      <c r="E38" s="8">
        <v>46</v>
      </c>
      <c r="F38" s="8">
        <f t="shared" si="0"/>
        <v>96</v>
      </c>
      <c r="G38" s="61" t="s">
        <v>12</v>
      </c>
      <c r="H38" s="34">
        <v>30789</v>
      </c>
      <c r="J38" s="37">
        <f t="shared" si="1"/>
        <v>35</v>
      </c>
      <c r="P38" s="22"/>
      <c r="Q38" s="22"/>
    </row>
    <row r="39" spans="1:17" ht="19.5">
      <c r="A39" s="25" t="s">
        <v>94</v>
      </c>
      <c r="B39" s="6" t="s">
        <v>37</v>
      </c>
      <c r="C39" s="7">
        <v>16</v>
      </c>
      <c r="D39" s="8">
        <v>47</v>
      </c>
      <c r="E39" s="8">
        <v>49</v>
      </c>
      <c r="F39" s="8">
        <f t="shared" si="0"/>
        <v>96</v>
      </c>
      <c r="G39" s="61" t="s">
        <v>12</v>
      </c>
      <c r="H39" s="34">
        <v>24521</v>
      </c>
      <c r="J39" s="37">
        <f t="shared" si="1"/>
        <v>53</v>
      </c>
      <c r="P39" s="22"/>
      <c r="Q39" s="22"/>
    </row>
    <row r="40" spans="1:17" ht="19.5">
      <c r="A40" s="25" t="s">
        <v>85</v>
      </c>
      <c r="B40" s="6" t="s">
        <v>86</v>
      </c>
      <c r="C40" s="7">
        <v>13</v>
      </c>
      <c r="D40" s="8">
        <v>47</v>
      </c>
      <c r="E40" s="8">
        <v>49</v>
      </c>
      <c r="F40" s="8">
        <f t="shared" si="0"/>
        <v>96</v>
      </c>
      <c r="G40" s="61" t="s">
        <v>12</v>
      </c>
      <c r="H40" s="34">
        <v>22621</v>
      </c>
      <c r="J40" s="37">
        <f t="shared" si="1"/>
        <v>58</v>
      </c>
      <c r="P40" s="22"/>
      <c r="Q40" s="22"/>
    </row>
    <row r="41" spans="1:17" ht="19.5">
      <c r="A41" s="25" t="s">
        <v>96</v>
      </c>
      <c r="B41" s="6" t="s">
        <v>37</v>
      </c>
      <c r="C41" s="7">
        <v>17</v>
      </c>
      <c r="D41" s="8">
        <v>49</v>
      </c>
      <c r="E41" s="8">
        <v>48</v>
      </c>
      <c r="F41" s="8">
        <f t="shared" si="0"/>
        <v>97</v>
      </c>
      <c r="G41" s="61" t="s">
        <v>12</v>
      </c>
      <c r="H41" s="34">
        <v>24177</v>
      </c>
      <c r="J41" s="37">
        <f t="shared" si="1"/>
        <v>54</v>
      </c>
      <c r="P41" s="22"/>
      <c r="Q41" s="22"/>
    </row>
    <row r="42" spans="1:17" ht="19.5">
      <c r="A42" s="73" t="s">
        <v>130</v>
      </c>
      <c r="B42" s="6" t="s">
        <v>37</v>
      </c>
      <c r="C42" s="7">
        <v>5</v>
      </c>
      <c r="D42" s="8">
        <v>47</v>
      </c>
      <c r="E42" s="8">
        <v>50</v>
      </c>
      <c r="F42" s="8">
        <f t="shared" ref="F42:F73" si="2">SUM(D42+E42)</f>
        <v>97</v>
      </c>
      <c r="G42" s="61" t="s">
        <v>12</v>
      </c>
      <c r="H42" s="34">
        <v>33060</v>
      </c>
      <c r="J42" s="37">
        <f t="shared" si="1"/>
        <v>29</v>
      </c>
      <c r="P42" s="22"/>
      <c r="Q42" s="22"/>
    </row>
    <row r="43" spans="1:17" ht="19.5">
      <c r="A43" s="25" t="s">
        <v>98</v>
      </c>
      <c r="B43" s="6" t="s">
        <v>57</v>
      </c>
      <c r="C43" s="7">
        <v>17</v>
      </c>
      <c r="D43" s="8">
        <v>53</v>
      </c>
      <c r="E43" s="8">
        <v>45</v>
      </c>
      <c r="F43" s="8">
        <f t="shared" si="2"/>
        <v>98</v>
      </c>
      <c r="G43" s="61" t="s">
        <v>12</v>
      </c>
      <c r="H43" s="34">
        <v>28541</v>
      </c>
      <c r="J43" s="37">
        <f t="shared" si="1"/>
        <v>42</v>
      </c>
      <c r="P43" s="22"/>
      <c r="Q43" s="22"/>
    </row>
    <row r="44" spans="1:17" ht="19.5">
      <c r="A44" s="25" t="s">
        <v>88</v>
      </c>
      <c r="B44" s="6" t="s">
        <v>35</v>
      </c>
      <c r="C44" s="7">
        <v>15</v>
      </c>
      <c r="D44" s="8">
        <v>50</v>
      </c>
      <c r="E44" s="8">
        <v>49</v>
      </c>
      <c r="F44" s="8">
        <f t="shared" si="2"/>
        <v>99</v>
      </c>
      <c r="G44" s="61" t="s">
        <v>12</v>
      </c>
      <c r="H44" s="34">
        <v>32747</v>
      </c>
      <c r="J44" s="37">
        <f t="shared" si="1"/>
        <v>30</v>
      </c>
      <c r="P44" s="22"/>
      <c r="Q44" s="22"/>
    </row>
    <row r="45" spans="1:17" ht="19.5">
      <c r="A45" s="25" t="s">
        <v>93</v>
      </c>
      <c r="B45" s="6" t="s">
        <v>42</v>
      </c>
      <c r="C45" s="7">
        <v>16</v>
      </c>
      <c r="D45" s="8">
        <v>53</v>
      </c>
      <c r="E45" s="8">
        <v>47</v>
      </c>
      <c r="F45" s="8">
        <f t="shared" si="2"/>
        <v>100</v>
      </c>
      <c r="G45" s="61" t="s">
        <v>12</v>
      </c>
      <c r="H45" s="34">
        <v>25957</v>
      </c>
      <c r="J45" s="37">
        <f t="shared" si="1"/>
        <v>49</v>
      </c>
      <c r="P45" s="22"/>
      <c r="Q45" s="22"/>
    </row>
    <row r="46" spans="1:17" ht="19.5">
      <c r="A46" s="25" t="s">
        <v>92</v>
      </c>
      <c r="B46" s="6" t="s">
        <v>35</v>
      </c>
      <c r="C46" s="7">
        <v>16</v>
      </c>
      <c r="D46" s="8">
        <v>55</v>
      </c>
      <c r="E46" s="8">
        <v>47</v>
      </c>
      <c r="F46" s="8">
        <f t="shared" si="2"/>
        <v>102</v>
      </c>
      <c r="G46" s="61" t="s">
        <v>12</v>
      </c>
      <c r="H46" s="34">
        <v>21546</v>
      </c>
      <c r="J46" s="37">
        <f t="shared" si="1"/>
        <v>61</v>
      </c>
      <c r="P46" s="22"/>
      <c r="Q46" s="22"/>
    </row>
    <row r="47" spans="1:17" ht="19.5">
      <c r="A47" s="25" t="s">
        <v>105</v>
      </c>
      <c r="B47" s="6" t="s">
        <v>60</v>
      </c>
      <c r="C47" s="7">
        <v>20</v>
      </c>
      <c r="D47" s="8">
        <v>53</v>
      </c>
      <c r="E47" s="8">
        <v>49</v>
      </c>
      <c r="F47" s="8">
        <f t="shared" si="2"/>
        <v>102</v>
      </c>
      <c r="G47" s="61" t="s">
        <v>12</v>
      </c>
      <c r="H47" s="34">
        <v>17882</v>
      </c>
      <c r="J47" s="37">
        <f t="shared" si="1"/>
        <v>71</v>
      </c>
      <c r="P47" s="22"/>
      <c r="Q47" s="22"/>
    </row>
    <row r="48" spans="1:17" ht="19.5">
      <c r="A48" s="25" t="s">
        <v>101</v>
      </c>
      <c r="B48" s="6" t="s">
        <v>35</v>
      </c>
      <c r="C48" s="7">
        <v>18</v>
      </c>
      <c r="D48" s="8">
        <v>56</v>
      </c>
      <c r="E48" s="8">
        <v>49</v>
      </c>
      <c r="F48" s="8">
        <f t="shared" si="2"/>
        <v>105</v>
      </c>
      <c r="G48" s="61" t="s">
        <v>12</v>
      </c>
      <c r="H48" s="34">
        <v>19477</v>
      </c>
      <c r="J48" s="37">
        <f t="shared" si="1"/>
        <v>66</v>
      </c>
      <c r="P48" s="22"/>
      <c r="Q48" s="22"/>
    </row>
    <row r="49" spans="1:17" ht="19.5">
      <c r="A49" s="25" t="s">
        <v>118</v>
      </c>
      <c r="B49" s="6" t="s">
        <v>60</v>
      </c>
      <c r="C49" s="7">
        <v>26</v>
      </c>
      <c r="D49" s="8">
        <v>55</v>
      </c>
      <c r="E49" s="8">
        <v>50</v>
      </c>
      <c r="F49" s="8">
        <f t="shared" si="2"/>
        <v>105</v>
      </c>
      <c r="G49" s="61" t="s">
        <v>12</v>
      </c>
      <c r="H49" s="34">
        <v>23974</v>
      </c>
      <c r="J49" s="37">
        <f t="shared" si="1"/>
        <v>54</v>
      </c>
      <c r="P49" s="22"/>
      <c r="Q49" s="22"/>
    </row>
    <row r="50" spans="1:17" ht="19.5">
      <c r="A50" s="25" t="s">
        <v>106</v>
      </c>
      <c r="B50" s="6" t="s">
        <v>42</v>
      </c>
      <c r="C50" s="7">
        <v>21</v>
      </c>
      <c r="D50" s="8">
        <v>52</v>
      </c>
      <c r="E50" s="8">
        <v>53</v>
      </c>
      <c r="F50" s="8">
        <f t="shared" si="2"/>
        <v>105</v>
      </c>
      <c r="G50" s="61" t="s">
        <v>12</v>
      </c>
      <c r="H50" s="34">
        <v>31971</v>
      </c>
      <c r="J50" s="37">
        <f t="shared" si="1"/>
        <v>32</v>
      </c>
      <c r="P50" s="22"/>
      <c r="Q50" s="22"/>
    </row>
    <row r="51" spans="1:17" ht="19.5">
      <c r="A51" s="25" t="s">
        <v>108</v>
      </c>
      <c r="B51" s="6" t="s">
        <v>35</v>
      </c>
      <c r="C51" s="7">
        <v>22</v>
      </c>
      <c r="D51" s="8">
        <v>52</v>
      </c>
      <c r="E51" s="8">
        <v>53</v>
      </c>
      <c r="F51" s="8">
        <f t="shared" si="2"/>
        <v>105</v>
      </c>
      <c r="G51" s="61" t="s">
        <v>12</v>
      </c>
      <c r="H51" s="34">
        <v>25648</v>
      </c>
      <c r="J51" s="37">
        <f t="shared" si="1"/>
        <v>50</v>
      </c>
      <c r="P51" s="22"/>
      <c r="Q51" s="22"/>
    </row>
    <row r="52" spans="1:17" ht="19.5">
      <c r="A52" s="25" t="s">
        <v>99</v>
      </c>
      <c r="B52" s="6" t="s">
        <v>60</v>
      </c>
      <c r="C52" s="7">
        <v>18</v>
      </c>
      <c r="D52" s="8">
        <v>54</v>
      </c>
      <c r="E52" s="8">
        <v>53</v>
      </c>
      <c r="F52" s="8">
        <f t="shared" si="2"/>
        <v>107</v>
      </c>
      <c r="G52" s="61" t="s">
        <v>12</v>
      </c>
      <c r="H52" s="34">
        <v>27574</v>
      </c>
      <c r="J52" s="37">
        <f t="shared" si="1"/>
        <v>44</v>
      </c>
      <c r="P52" s="22"/>
      <c r="Q52" s="22"/>
    </row>
    <row r="53" spans="1:17" ht="19.5">
      <c r="A53" s="25" t="s">
        <v>110</v>
      </c>
      <c r="B53" s="6" t="s">
        <v>60</v>
      </c>
      <c r="C53" s="7">
        <v>23</v>
      </c>
      <c r="D53" s="8">
        <v>57</v>
      </c>
      <c r="E53" s="8">
        <v>51</v>
      </c>
      <c r="F53" s="8">
        <f t="shared" si="2"/>
        <v>108</v>
      </c>
      <c r="G53" s="61" t="s">
        <v>12</v>
      </c>
      <c r="H53" s="34">
        <v>26809</v>
      </c>
      <c r="J53" s="37">
        <f t="shared" si="1"/>
        <v>46</v>
      </c>
      <c r="P53" s="22"/>
      <c r="Q53" s="22"/>
    </row>
    <row r="54" spans="1:17" ht="19.5">
      <c r="A54" s="25" t="s">
        <v>109</v>
      </c>
      <c r="B54" s="6" t="s">
        <v>60</v>
      </c>
      <c r="C54" s="7">
        <v>23</v>
      </c>
      <c r="D54" s="8">
        <v>56</v>
      </c>
      <c r="E54" s="8">
        <v>53</v>
      </c>
      <c r="F54" s="8">
        <f t="shared" si="2"/>
        <v>109</v>
      </c>
      <c r="G54" s="61" t="s">
        <v>12</v>
      </c>
      <c r="H54" s="34">
        <v>27510</v>
      </c>
      <c r="J54" s="37">
        <f t="shared" si="1"/>
        <v>44</v>
      </c>
      <c r="P54" s="22"/>
      <c r="Q54" s="22"/>
    </row>
    <row r="55" spans="1:17" ht="19.5">
      <c r="A55" s="25" t="s">
        <v>123</v>
      </c>
      <c r="B55" s="6" t="s">
        <v>60</v>
      </c>
      <c r="C55" s="7">
        <v>28</v>
      </c>
      <c r="D55" s="8">
        <v>51</v>
      </c>
      <c r="E55" s="8">
        <v>59</v>
      </c>
      <c r="F55" s="8">
        <f t="shared" si="2"/>
        <v>110</v>
      </c>
      <c r="G55" s="61" t="s">
        <v>12</v>
      </c>
      <c r="H55" s="34">
        <v>27603</v>
      </c>
      <c r="J55" s="37">
        <f t="shared" si="1"/>
        <v>44</v>
      </c>
      <c r="P55" s="22"/>
      <c r="Q55" s="22"/>
    </row>
    <row r="56" spans="1:17" ht="19.5">
      <c r="A56" s="25" t="s">
        <v>121</v>
      </c>
      <c r="B56" s="6" t="s">
        <v>57</v>
      </c>
      <c r="C56" s="7">
        <v>27</v>
      </c>
      <c r="D56" s="8">
        <v>58</v>
      </c>
      <c r="E56" s="8">
        <v>54</v>
      </c>
      <c r="F56" s="8">
        <f t="shared" si="2"/>
        <v>112</v>
      </c>
      <c r="G56" s="61" t="s">
        <v>12</v>
      </c>
      <c r="H56" s="34">
        <v>27470</v>
      </c>
      <c r="J56" s="37">
        <f t="shared" si="1"/>
        <v>45</v>
      </c>
      <c r="P56" s="22"/>
      <c r="Q56" s="22"/>
    </row>
    <row r="57" spans="1:17" ht="19.5">
      <c r="A57" s="25" t="s">
        <v>115</v>
      </c>
      <c r="B57" s="6" t="s">
        <v>35</v>
      </c>
      <c r="C57" s="7">
        <v>24</v>
      </c>
      <c r="D57" s="8">
        <v>52</v>
      </c>
      <c r="E57" s="8">
        <v>61</v>
      </c>
      <c r="F57" s="8">
        <f t="shared" si="2"/>
        <v>113</v>
      </c>
      <c r="G57" s="61" t="s">
        <v>12</v>
      </c>
      <c r="H57" s="34">
        <v>17030</v>
      </c>
      <c r="J57" s="37">
        <f t="shared" si="1"/>
        <v>73</v>
      </c>
      <c r="P57" s="22"/>
      <c r="Q57" s="22"/>
    </row>
    <row r="58" spans="1:17" ht="19.5">
      <c r="A58" s="25" t="s">
        <v>124</v>
      </c>
      <c r="B58" s="6" t="s">
        <v>42</v>
      </c>
      <c r="C58" s="7">
        <v>28</v>
      </c>
      <c r="D58" s="8">
        <v>59</v>
      </c>
      <c r="E58" s="8">
        <v>58</v>
      </c>
      <c r="F58" s="8">
        <f t="shared" si="2"/>
        <v>117</v>
      </c>
      <c r="G58" s="61" t="s">
        <v>12</v>
      </c>
      <c r="H58" s="34">
        <v>20677</v>
      </c>
      <c r="J58" s="37">
        <f t="shared" si="1"/>
        <v>63</v>
      </c>
      <c r="P58" s="22"/>
      <c r="Q58" s="22"/>
    </row>
    <row r="59" spans="1:17" ht="19.5">
      <c r="A59" s="25" t="s">
        <v>122</v>
      </c>
      <c r="B59" s="6" t="s">
        <v>60</v>
      </c>
      <c r="C59" s="7">
        <v>28</v>
      </c>
      <c r="D59" s="8">
        <v>66</v>
      </c>
      <c r="E59" s="8">
        <v>60</v>
      </c>
      <c r="F59" s="8">
        <f t="shared" si="2"/>
        <v>126</v>
      </c>
      <c r="G59" s="61" t="s">
        <v>12</v>
      </c>
      <c r="H59" s="34">
        <v>22524</v>
      </c>
      <c r="J59" s="37">
        <f t="shared" si="1"/>
        <v>58</v>
      </c>
      <c r="P59" s="22"/>
      <c r="Q59" s="22"/>
    </row>
    <row r="60" spans="1:17" ht="19.5">
      <c r="A60" s="25" t="s">
        <v>128</v>
      </c>
      <c r="B60" s="6" t="s">
        <v>60</v>
      </c>
      <c r="C60" s="7">
        <v>36</v>
      </c>
      <c r="D60" s="8">
        <v>66</v>
      </c>
      <c r="E60" s="8">
        <v>68</v>
      </c>
      <c r="F60" s="8">
        <f t="shared" si="2"/>
        <v>134</v>
      </c>
      <c r="G60" s="61" t="s">
        <v>12</v>
      </c>
      <c r="H60" s="34">
        <v>21829</v>
      </c>
      <c r="J60" s="37">
        <f t="shared" si="1"/>
        <v>60</v>
      </c>
      <c r="P60" s="22"/>
      <c r="Q60" s="22"/>
    </row>
    <row r="61" spans="1:17" ht="20.25" thickBot="1">
      <c r="A61" s="74" t="s">
        <v>134</v>
      </c>
      <c r="B61" s="62" t="s">
        <v>42</v>
      </c>
      <c r="C61" s="63">
        <v>36</v>
      </c>
      <c r="D61" s="67">
        <v>79</v>
      </c>
      <c r="E61" s="67">
        <v>71</v>
      </c>
      <c r="F61" s="67">
        <f t="shared" si="2"/>
        <v>150</v>
      </c>
      <c r="G61" s="64" t="s">
        <v>12</v>
      </c>
      <c r="H61" s="65">
        <v>20615</v>
      </c>
      <c r="J61" s="37">
        <f t="shared" si="1"/>
        <v>63</v>
      </c>
      <c r="P61" s="22"/>
      <c r="Q61" s="22"/>
    </row>
  </sheetData>
  <sortState ref="A10:H67">
    <sortCondition ref="F10:F67"/>
    <sortCondition ref="E10:E67"/>
    <sortCondition ref="D10:D67"/>
  </sortState>
  <mergeCells count="8">
    <mergeCell ref="A6:G6"/>
    <mergeCell ref="A7:G7"/>
    <mergeCell ref="A8:G8"/>
    <mergeCell ref="A1:G1"/>
    <mergeCell ref="A2:G2"/>
    <mergeCell ref="A3:G3"/>
    <mergeCell ref="A5:G5"/>
    <mergeCell ref="A4:G4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</sheetPr>
  <dimension ref="A1:G41"/>
  <sheetViews>
    <sheetView zoomScale="85" zoomScaleNormal="85" workbookViewId="0">
      <selection sqref="A1:G1"/>
    </sheetView>
  </sheetViews>
  <sheetFormatPr baseColWidth="10" defaultRowHeight="12.75"/>
  <cols>
    <col min="1" max="1" width="45.28515625" bestFit="1" customWidth="1"/>
    <col min="2" max="2" width="11.140625" bestFit="1" customWidth="1"/>
    <col min="3" max="3" width="4.42578125" bestFit="1" customWidth="1"/>
    <col min="7" max="7" width="4.42578125" bestFit="1" customWidth="1"/>
  </cols>
  <sheetData>
    <row r="1" spans="1:7" ht="30.75">
      <c r="A1" s="81" t="s">
        <v>7</v>
      </c>
      <c r="B1" s="81"/>
      <c r="C1" s="81"/>
      <c r="D1" s="81"/>
      <c r="E1" s="81"/>
      <c r="F1" s="81"/>
      <c r="G1" s="81"/>
    </row>
    <row r="2" spans="1:7" ht="31.5" thickBot="1">
      <c r="A2" s="81" t="s">
        <v>8</v>
      </c>
      <c r="B2" s="81"/>
      <c r="C2" s="81"/>
      <c r="D2" s="81"/>
      <c r="E2" s="81"/>
      <c r="F2" s="81"/>
      <c r="G2" s="81"/>
    </row>
    <row r="3" spans="1:7" ht="26.25" thickBot="1">
      <c r="A3" s="91" t="str">
        <f>'CAB 0-9'!A3:G3</f>
        <v>MIRAMAR</v>
      </c>
      <c r="B3" s="92"/>
      <c r="C3" s="92"/>
      <c r="D3" s="92"/>
      <c r="E3" s="92"/>
      <c r="F3" s="92"/>
      <c r="G3" s="93"/>
    </row>
    <row r="4" spans="1:7" ht="26.25" thickBot="1">
      <c r="A4" s="91" t="str">
        <f>'CAB 0-9'!A4:G4</f>
        <v>Links</v>
      </c>
      <c r="B4" s="92"/>
      <c r="C4" s="92"/>
      <c r="D4" s="92"/>
      <c r="E4" s="92"/>
      <c r="F4" s="92"/>
      <c r="G4" s="93"/>
    </row>
    <row r="5" spans="1:7" ht="20.25">
      <c r="A5" s="82" t="str">
        <f>'CAB 0-9'!A5:G5</f>
        <v>8° FECHA DE MAYORES</v>
      </c>
      <c r="B5" s="82"/>
      <c r="C5" s="82"/>
      <c r="D5" s="82"/>
      <c r="E5" s="82"/>
      <c r="F5" s="82"/>
      <c r="G5" s="82"/>
    </row>
    <row r="6" spans="1:7" ht="19.5">
      <c r="A6" s="83" t="s">
        <v>6</v>
      </c>
      <c r="B6" s="83"/>
      <c r="C6" s="83"/>
      <c r="D6" s="83"/>
      <c r="E6" s="83"/>
      <c r="F6" s="83"/>
      <c r="G6" s="83"/>
    </row>
    <row r="7" spans="1:7" ht="20.25" thickBot="1">
      <c r="A7" s="90" t="str">
        <f>'CAB 0-9'!A7:G7</f>
        <v>DOMINGO 01 DE DICIEMBRE DE 2019</v>
      </c>
      <c r="B7" s="90"/>
      <c r="C7" s="90"/>
      <c r="D7" s="90"/>
      <c r="E7" s="90"/>
      <c r="F7" s="90"/>
      <c r="G7" s="90"/>
    </row>
    <row r="8" spans="1:7" s="13" customFormat="1" ht="16.5" thickBot="1">
      <c r="A8" s="87" t="s">
        <v>17</v>
      </c>
      <c r="B8" s="88"/>
      <c r="C8" s="88"/>
      <c r="D8" s="88"/>
      <c r="E8" s="88"/>
      <c r="F8" s="88"/>
      <c r="G8" s="89"/>
    </row>
    <row r="9" spans="1:7" s="13" customFormat="1" ht="16.5" thickBot="1">
      <c r="A9" s="19" t="s">
        <v>0</v>
      </c>
      <c r="B9" s="20" t="s">
        <v>13</v>
      </c>
      <c r="C9" s="19" t="s">
        <v>1</v>
      </c>
      <c r="D9" s="19" t="s">
        <v>2</v>
      </c>
      <c r="E9" s="19" t="s">
        <v>3</v>
      </c>
      <c r="F9" s="19" t="s">
        <v>4</v>
      </c>
      <c r="G9" s="19" t="s">
        <v>12</v>
      </c>
    </row>
    <row r="10" spans="1:7" s="13" customFormat="1" ht="15.75">
      <c r="A10" s="14" t="s">
        <v>41</v>
      </c>
      <c r="B10" s="15" t="s">
        <v>42</v>
      </c>
      <c r="C10" s="16">
        <v>2</v>
      </c>
      <c r="D10" s="15">
        <v>38</v>
      </c>
      <c r="E10" s="15">
        <v>41</v>
      </c>
      <c r="F10" s="17">
        <f>SUM(D10+E10)</f>
        <v>79</v>
      </c>
      <c r="G10" s="18" t="s">
        <v>12</v>
      </c>
    </row>
    <row r="11" spans="1:7" s="13" customFormat="1" ht="15.75">
      <c r="A11" s="75" t="s">
        <v>129</v>
      </c>
      <c r="B11" s="15" t="s">
        <v>37</v>
      </c>
      <c r="C11" s="16">
        <v>1</v>
      </c>
      <c r="D11" s="15">
        <v>41</v>
      </c>
      <c r="E11" s="15">
        <v>40</v>
      </c>
      <c r="F11" s="17">
        <f>SUM(D11+E11)</f>
        <v>81</v>
      </c>
      <c r="G11" s="18" t="s">
        <v>12</v>
      </c>
    </row>
    <row r="12" spans="1:7" s="13" customFormat="1" ht="15.75">
      <c r="A12" s="14" t="s">
        <v>72</v>
      </c>
      <c r="B12" s="15" t="s">
        <v>55</v>
      </c>
      <c r="C12" s="16">
        <v>9</v>
      </c>
      <c r="D12" s="15">
        <v>39</v>
      </c>
      <c r="E12" s="15">
        <v>42</v>
      </c>
      <c r="F12" s="17">
        <f>SUM(D12+E12)</f>
        <v>81</v>
      </c>
      <c r="G12" s="18" t="s">
        <v>12</v>
      </c>
    </row>
    <row r="13" spans="1:7" ht="13.5" thickBot="1"/>
    <row r="14" spans="1:7" ht="16.5" thickBot="1">
      <c r="A14" s="87" t="s">
        <v>9</v>
      </c>
      <c r="B14" s="88"/>
      <c r="C14" s="88"/>
      <c r="D14" s="88"/>
      <c r="E14" s="88"/>
      <c r="F14" s="88"/>
      <c r="G14" s="89"/>
    </row>
    <row r="15" spans="1:7" s="13" customFormat="1" ht="16.5" thickBot="1">
      <c r="A15" s="19" t="s">
        <v>0</v>
      </c>
      <c r="B15" s="20" t="s">
        <v>13</v>
      </c>
      <c r="C15" s="19" t="s">
        <v>1</v>
      </c>
      <c r="D15" s="19" t="s">
        <v>2</v>
      </c>
      <c r="E15" s="19" t="s">
        <v>3</v>
      </c>
      <c r="F15" s="19" t="s">
        <v>4</v>
      </c>
      <c r="G15" s="19" t="s">
        <v>5</v>
      </c>
    </row>
    <row r="16" spans="1:7" s="13" customFormat="1" ht="15.75">
      <c r="A16" s="14" t="s">
        <v>208</v>
      </c>
      <c r="B16" s="15"/>
      <c r="C16" s="16"/>
      <c r="D16" s="15"/>
      <c r="E16" s="15"/>
      <c r="F16" s="17"/>
      <c r="G16" s="18"/>
    </row>
    <row r="17" spans="1:7" s="13" customFormat="1" ht="15.75">
      <c r="A17" s="14" t="str">
        <f>'CAB 0-9'!A11</f>
        <v xml:space="preserve">PELLIZZARI GABRIEL ADRIAN     </v>
      </c>
      <c r="B17" s="15" t="str">
        <f>'CAB 0-9'!B11</f>
        <v>VGGC</v>
      </c>
      <c r="C17" s="16">
        <f>'CAB 0-9'!C11</f>
        <v>6</v>
      </c>
      <c r="D17" s="15">
        <f>'CAB 0-9'!D11</f>
        <v>43</v>
      </c>
      <c r="E17" s="15">
        <f>'CAB 0-9'!E11</f>
        <v>40</v>
      </c>
      <c r="F17" s="17">
        <f t="shared" ref="F17" si="0">SUM(D17+E17)</f>
        <v>83</v>
      </c>
      <c r="G17" s="18">
        <f t="shared" ref="G17" si="1">(F17-C17)</f>
        <v>77</v>
      </c>
    </row>
    <row r="18" spans="1:7" s="13" customFormat="1" ht="15.75">
      <c r="A18" s="14" t="s">
        <v>208</v>
      </c>
      <c r="B18" s="15"/>
      <c r="C18" s="16"/>
      <c r="D18" s="15"/>
      <c r="E18" s="15"/>
      <c r="F18" s="17"/>
      <c r="G18" s="18"/>
    </row>
    <row r="19" spans="1:7" ht="13.5" thickBot="1"/>
    <row r="20" spans="1:7" ht="16.5" thickBot="1">
      <c r="A20" s="87" t="s">
        <v>10</v>
      </c>
      <c r="B20" s="88"/>
      <c r="C20" s="88"/>
      <c r="D20" s="88"/>
      <c r="E20" s="88"/>
      <c r="F20" s="88"/>
      <c r="G20" s="89"/>
    </row>
    <row r="21" spans="1:7" s="13" customFormat="1" ht="16.5" thickBot="1">
      <c r="A21" s="19" t="s">
        <v>0</v>
      </c>
      <c r="B21" s="20" t="s">
        <v>13</v>
      </c>
      <c r="C21" s="19" t="s">
        <v>1</v>
      </c>
      <c r="D21" s="19" t="s">
        <v>2</v>
      </c>
      <c r="E21" s="19" t="s">
        <v>3</v>
      </c>
      <c r="F21" s="19" t="s">
        <v>4</v>
      </c>
      <c r="G21" s="19" t="s">
        <v>5</v>
      </c>
    </row>
    <row r="22" spans="1:7" s="13" customFormat="1" ht="15.75">
      <c r="A22" s="14" t="str">
        <f>'CAB 10-16'!A10</f>
        <v xml:space="preserve">LAMARQUE GONZALO MARIA        </v>
      </c>
      <c r="B22" s="15" t="str">
        <f>'CAB 10-16'!B10</f>
        <v>CG</v>
      </c>
      <c r="C22" s="16">
        <f>'CAB 10-16'!C10</f>
        <v>16</v>
      </c>
      <c r="D22" s="15">
        <f>'CAB 10-16'!D10</f>
        <v>52</v>
      </c>
      <c r="E22" s="15">
        <f>'CAB 10-16'!E10</f>
        <v>42</v>
      </c>
      <c r="F22" s="17">
        <f>SUM(D22+E22)</f>
        <v>94</v>
      </c>
      <c r="G22" s="18">
        <f>(F22-C22)</f>
        <v>78</v>
      </c>
    </row>
    <row r="23" spans="1:7" s="13" customFormat="1" ht="15.75">
      <c r="A23" s="14" t="str">
        <f>'CAB 10-16'!A11</f>
        <v>GERMINO ROBERTO OMAR</v>
      </c>
      <c r="B23" s="15" t="str">
        <f>'CAB 10-16'!B11</f>
        <v>ML</v>
      </c>
      <c r="C23" s="16">
        <f>'CAB 10-16'!C11</f>
        <v>15</v>
      </c>
      <c r="D23" s="15">
        <f>'CAB 10-16'!D11</f>
        <v>46</v>
      </c>
      <c r="E23" s="15">
        <f>'CAB 10-16'!E11</f>
        <v>47</v>
      </c>
      <c r="F23" s="17">
        <f>SUM(D23+E23)</f>
        <v>93</v>
      </c>
      <c r="G23" s="18">
        <f>(F23-C23)</f>
        <v>78</v>
      </c>
    </row>
    <row r="24" spans="1:7" s="13" customFormat="1" ht="15.75">
      <c r="A24" s="14" t="str">
        <f>'CAB 10-16'!A12</f>
        <v>DIAZ GERARDO GABRIEL</v>
      </c>
      <c r="B24" s="15" t="str">
        <f>'CAB 10-16'!B12</f>
        <v>CG</v>
      </c>
      <c r="C24" s="16">
        <f>'CAB 10-16'!C12</f>
        <v>13</v>
      </c>
      <c r="D24" s="15">
        <f>'CAB 10-16'!D12</f>
        <v>47</v>
      </c>
      <c r="E24" s="15">
        <f>'CAB 10-16'!E12</f>
        <v>45</v>
      </c>
      <c r="F24" s="17">
        <f>SUM(D24+E24)</f>
        <v>92</v>
      </c>
      <c r="G24" s="18">
        <f>(F24-C24)</f>
        <v>79</v>
      </c>
    </row>
    <row r="25" spans="1:7" ht="13.5" thickBot="1"/>
    <row r="26" spans="1:7" ht="16.5" thickBot="1">
      <c r="A26" s="87" t="s">
        <v>18</v>
      </c>
      <c r="B26" s="88"/>
      <c r="C26" s="88"/>
      <c r="D26" s="88"/>
      <c r="E26" s="88"/>
      <c r="F26" s="88"/>
      <c r="G26" s="89"/>
    </row>
    <row r="27" spans="1:7" s="13" customFormat="1" ht="16.5" thickBot="1">
      <c r="A27" s="19" t="s">
        <v>0</v>
      </c>
      <c r="B27" s="20" t="s">
        <v>13</v>
      </c>
      <c r="C27" s="19" t="s">
        <v>1</v>
      </c>
      <c r="D27" s="19" t="s">
        <v>2</v>
      </c>
      <c r="E27" s="19" t="s">
        <v>3</v>
      </c>
      <c r="F27" s="19" t="s">
        <v>4</v>
      </c>
      <c r="G27" s="19" t="s">
        <v>5</v>
      </c>
    </row>
    <row r="28" spans="1:7" s="13" customFormat="1" ht="15.75">
      <c r="A28" s="14" t="str">
        <f>'CAB 17-24'!A10</f>
        <v>COPES GUSTAVO</v>
      </c>
      <c r="B28" s="15" t="str">
        <f>'CAB 17-24'!B10</f>
        <v>ML</v>
      </c>
      <c r="C28" s="16">
        <f>'CAB 17-24'!C10</f>
        <v>17</v>
      </c>
      <c r="D28" s="15">
        <f>'CAB 17-24'!D10</f>
        <v>48</v>
      </c>
      <c r="E28" s="15">
        <f>'CAB 17-24'!E10</f>
        <v>47</v>
      </c>
      <c r="F28" s="17">
        <f>SUM(D28+E28)</f>
        <v>95</v>
      </c>
      <c r="G28" s="18">
        <f>(F28-C28)</f>
        <v>78</v>
      </c>
    </row>
    <row r="29" spans="1:7" s="13" customFormat="1" ht="15.75">
      <c r="A29" s="14" t="str">
        <f>'CAB 17-24'!A11</f>
        <v>RODRIGUEZ CONSOLI GEORGE MARTI</v>
      </c>
      <c r="B29" s="15" t="str">
        <f>'CAB 17-24'!B11</f>
        <v>MDPGC</v>
      </c>
      <c r="C29" s="16">
        <f>'CAB 17-24'!C11</f>
        <v>17</v>
      </c>
      <c r="D29" s="15">
        <f>'CAB 17-24'!D11</f>
        <v>49</v>
      </c>
      <c r="E29" s="15">
        <f>'CAB 17-24'!E11</f>
        <v>48</v>
      </c>
      <c r="F29" s="17">
        <f>SUM(D29+E29)</f>
        <v>97</v>
      </c>
      <c r="G29" s="18">
        <f>(F29-C29)</f>
        <v>80</v>
      </c>
    </row>
    <row r="30" spans="1:7" s="13" customFormat="1" ht="15.75">
      <c r="A30" s="14" t="str">
        <f>'CAB 17-24'!A12</f>
        <v xml:space="preserve">CORRAL CARLOS ADRIAN          </v>
      </c>
      <c r="B30" s="15" t="str">
        <f>'CAB 17-24'!B12</f>
        <v>VGGC</v>
      </c>
      <c r="C30" s="16">
        <f>'CAB 17-24'!C12</f>
        <v>17</v>
      </c>
      <c r="D30" s="15">
        <f>'CAB 17-24'!D12</f>
        <v>53</v>
      </c>
      <c r="E30" s="15">
        <f>'CAB 17-24'!E12</f>
        <v>45</v>
      </c>
      <c r="F30" s="17">
        <f>SUM(D30+E30)</f>
        <v>98</v>
      </c>
      <c r="G30" s="18">
        <f>(F30-C30)</f>
        <v>81</v>
      </c>
    </row>
    <row r="31" spans="1:7" ht="13.5" thickBot="1"/>
    <row r="32" spans="1:7" ht="16.5" thickBot="1">
      <c r="A32" s="87" t="s">
        <v>11</v>
      </c>
      <c r="B32" s="88"/>
      <c r="C32" s="88"/>
      <c r="D32" s="88"/>
      <c r="E32" s="88"/>
      <c r="F32" s="88"/>
      <c r="G32" s="89"/>
    </row>
    <row r="33" spans="1:7" s="13" customFormat="1" ht="16.5" thickBot="1">
      <c r="A33" s="19" t="s">
        <v>0</v>
      </c>
      <c r="B33" s="20" t="s">
        <v>13</v>
      </c>
      <c r="C33" s="19" t="s">
        <v>1</v>
      </c>
      <c r="D33" s="19" t="s">
        <v>2</v>
      </c>
      <c r="E33" s="19" t="s">
        <v>3</v>
      </c>
      <c r="F33" s="19" t="s">
        <v>4</v>
      </c>
      <c r="G33" s="19" t="s">
        <v>5</v>
      </c>
    </row>
    <row r="34" spans="1:7" s="13" customFormat="1" ht="15.75">
      <c r="A34" s="14" t="str">
        <f>'CAB 25-36'!A10</f>
        <v xml:space="preserve">SPOGNARDI JUAN CARLOS         </v>
      </c>
      <c r="B34" s="15" t="str">
        <f>'CAB 25-36'!B10</f>
        <v>CSCPGB</v>
      </c>
      <c r="C34" s="16">
        <f>'CAB 25-36'!C10</f>
        <v>26</v>
      </c>
      <c r="D34" s="15">
        <f>'CAB 25-36'!D10</f>
        <v>55</v>
      </c>
      <c r="E34" s="15">
        <f>'CAB 25-36'!E10</f>
        <v>50</v>
      </c>
      <c r="F34" s="17">
        <f>SUM(D34+E34)</f>
        <v>105</v>
      </c>
      <c r="G34" s="18">
        <f>(F34-C34)</f>
        <v>79</v>
      </c>
    </row>
    <row r="35" spans="1:7" s="13" customFormat="1" ht="15.75">
      <c r="A35" s="14" t="str">
        <f>'CAB 25-36'!A11</f>
        <v xml:space="preserve">SOTELO MARIO ANIBAL           </v>
      </c>
      <c r="B35" s="15" t="str">
        <f>'CAB 25-36'!B11</f>
        <v>CSCPGB</v>
      </c>
      <c r="C35" s="16">
        <f>'CAB 25-36'!C11</f>
        <v>28</v>
      </c>
      <c r="D35" s="15">
        <f>'CAB 25-36'!D11</f>
        <v>51</v>
      </c>
      <c r="E35" s="15">
        <f>'CAB 25-36'!E11</f>
        <v>59</v>
      </c>
      <c r="F35" s="17">
        <f>SUM(D35+E35)</f>
        <v>110</v>
      </c>
      <c r="G35" s="18">
        <f>(F35-C35)</f>
        <v>82</v>
      </c>
    </row>
    <row r="36" spans="1:7" s="13" customFormat="1" ht="15.75">
      <c r="A36" s="14" t="str">
        <f>'CAB 25-36'!A12</f>
        <v xml:space="preserve">SANCHEZ JAVIER                </v>
      </c>
      <c r="B36" s="15" t="str">
        <f>'CAB 25-36'!B12</f>
        <v>VGGC</v>
      </c>
      <c r="C36" s="16">
        <f>'CAB 25-36'!C12</f>
        <v>27</v>
      </c>
      <c r="D36" s="15">
        <f>'CAB 25-36'!D12</f>
        <v>58</v>
      </c>
      <c r="E36" s="15">
        <f>'CAB 25-36'!E12</f>
        <v>54</v>
      </c>
      <c r="F36" s="17">
        <f>SUM(D36+E36)</f>
        <v>112</v>
      </c>
      <c r="G36" s="18">
        <f>(F36-C36)</f>
        <v>85</v>
      </c>
    </row>
    <row r="37" spans="1:7" ht="13.5" thickBot="1"/>
    <row r="38" spans="1:7" ht="16.5" thickBot="1">
      <c r="A38" s="87" t="str">
        <f>DAM!A8</f>
        <v>DAMAS CATEGORIA UNICA</v>
      </c>
      <c r="B38" s="88"/>
      <c r="C38" s="88"/>
      <c r="D38" s="88"/>
      <c r="E38" s="88"/>
      <c r="F38" s="88"/>
      <c r="G38" s="89"/>
    </row>
    <row r="39" spans="1:7" s="13" customFormat="1" ht="16.5" thickBot="1">
      <c r="A39" s="19" t="s">
        <v>14</v>
      </c>
      <c r="B39" s="20" t="s">
        <v>13</v>
      </c>
      <c r="C39" s="19" t="s">
        <v>1</v>
      </c>
      <c r="D39" s="19" t="s">
        <v>2</v>
      </c>
      <c r="E39" s="19" t="s">
        <v>3</v>
      </c>
      <c r="F39" s="19" t="s">
        <v>4</v>
      </c>
      <c r="G39" s="19" t="s">
        <v>5</v>
      </c>
    </row>
    <row r="40" spans="1:7" s="13" customFormat="1" ht="15.75">
      <c r="A40" s="14" t="str">
        <f>DAM!A10</f>
        <v>BOZZO MARIA EUGENIA</v>
      </c>
      <c r="B40" s="15" t="str">
        <f>DAM!B10</f>
        <v>MDPGC</v>
      </c>
      <c r="C40" s="16">
        <f>DAM!C10</f>
        <v>8</v>
      </c>
      <c r="D40" s="15">
        <f>DAM!D10</f>
        <v>45</v>
      </c>
      <c r="E40" s="15">
        <f>DAM!E10</f>
        <v>43</v>
      </c>
      <c r="F40" s="17">
        <f>SUM(D40+E40)</f>
        <v>88</v>
      </c>
      <c r="G40" s="18">
        <f>(F40-C40)</f>
        <v>80</v>
      </c>
    </row>
    <row r="41" spans="1:7" s="13" customFormat="1" ht="15.75">
      <c r="A41" s="14" t="s">
        <v>208</v>
      </c>
      <c r="B41" s="15"/>
      <c r="C41" s="16"/>
      <c r="D41" s="15"/>
      <c r="E41" s="15"/>
      <c r="F41" s="17"/>
      <c r="G41" s="18"/>
    </row>
  </sheetData>
  <sortState ref="A10:G12">
    <sortCondition ref="F10:F12"/>
  </sortState>
  <mergeCells count="13">
    <mergeCell ref="A1:G1"/>
    <mergeCell ref="A2:G2"/>
    <mergeCell ref="A3:G3"/>
    <mergeCell ref="A4:G4"/>
    <mergeCell ref="A5:G5"/>
    <mergeCell ref="A6:G6"/>
    <mergeCell ref="A38:G38"/>
    <mergeCell ref="A7:G7"/>
    <mergeCell ref="A8:G8"/>
    <mergeCell ref="A14:G14"/>
    <mergeCell ref="A20:G20"/>
    <mergeCell ref="A26:G26"/>
    <mergeCell ref="A32:G32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H36"/>
  <sheetViews>
    <sheetView zoomScaleNormal="100" workbookViewId="0">
      <selection sqref="A1:E1"/>
    </sheetView>
  </sheetViews>
  <sheetFormatPr baseColWidth="10" defaultRowHeight="15"/>
  <cols>
    <col min="1" max="1" width="6.42578125" style="30" bestFit="1" customWidth="1"/>
    <col min="2" max="5" width="21.7109375" customWidth="1"/>
    <col min="6" max="6" width="2" bestFit="1" customWidth="1"/>
    <col min="7" max="7" width="4" bestFit="1" customWidth="1"/>
  </cols>
  <sheetData>
    <row r="1" spans="1:8" s="40" customFormat="1" ht="30.75">
      <c r="A1" s="97" t="s">
        <v>30</v>
      </c>
      <c r="B1" s="97"/>
      <c r="C1" s="97"/>
      <c r="D1" s="97"/>
      <c r="E1" s="97"/>
    </row>
    <row r="2" spans="1:8" s="1" customFormat="1" ht="27" thickBot="1">
      <c r="A2" s="98" t="s">
        <v>135</v>
      </c>
      <c r="B2" s="98"/>
      <c r="C2" s="98"/>
      <c r="D2" s="98"/>
      <c r="E2" s="98"/>
    </row>
    <row r="3" spans="1:8" s="13" customFormat="1" ht="16.5" thickBot="1">
      <c r="A3" s="99" t="s">
        <v>136</v>
      </c>
      <c r="B3" s="100"/>
      <c r="C3" s="100"/>
      <c r="D3" s="100"/>
      <c r="E3" s="101"/>
    </row>
    <row r="4" spans="1:8" s="41" customFormat="1" ht="15.75">
      <c r="A4" s="102" t="s">
        <v>137</v>
      </c>
      <c r="B4" s="102"/>
      <c r="C4" s="102"/>
      <c r="D4" s="102"/>
      <c r="E4" s="102"/>
    </row>
    <row r="5" spans="1:8" s="41" customFormat="1" ht="16.5" thickBot="1">
      <c r="A5" s="103" t="s">
        <v>33</v>
      </c>
      <c r="B5" s="103"/>
      <c r="C5" s="103"/>
      <c r="D5" s="103"/>
      <c r="E5" s="103"/>
    </row>
    <row r="6" spans="1:8" s="44" customFormat="1" ht="13.5" thickBot="1">
      <c r="A6" s="94" t="s">
        <v>138</v>
      </c>
      <c r="B6" s="95"/>
      <c r="C6" s="95"/>
      <c r="D6" s="95"/>
      <c r="E6" s="96"/>
      <c r="F6" s="42"/>
      <c r="G6" s="43"/>
      <c r="H6" s="43"/>
    </row>
    <row r="7" spans="1:8" s="44" customFormat="1" ht="12.75">
      <c r="A7" s="69">
        <v>0.34027777777777901</v>
      </c>
      <c r="B7" s="45" t="s">
        <v>83</v>
      </c>
      <c r="C7" s="46" t="s">
        <v>139</v>
      </c>
      <c r="D7" s="46" t="s">
        <v>140</v>
      </c>
      <c r="E7" s="47" t="s">
        <v>61</v>
      </c>
      <c r="F7" s="42">
        <f t="shared" ref="F7:F36" si="0">COUNTA(B7,C7,D7,E7)</f>
        <v>4</v>
      </c>
      <c r="G7" s="43"/>
      <c r="H7" s="43"/>
    </row>
    <row r="8" spans="1:8" s="44" customFormat="1" ht="12.75">
      <c r="A8" s="70">
        <v>0.34722222222222299</v>
      </c>
      <c r="B8" s="48" t="s">
        <v>141</v>
      </c>
      <c r="C8" s="49" t="s">
        <v>142</v>
      </c>
      <c r="D8" s="49"/>
      <c r="E8" s="50"/>
      <c r="F8" s="42">
        <f t="shared" si="0"/>
        <v>2</v>
      </c>
      <c r="G8" s="43"/>
      <c r="H8" s="43"/>
    </row>
    <row r="9" spans="1:8" s="44" customFormat="1" ht="12.75">
      <c r="A9" s="70">
        <v>0.35416666666666702</v>
      </c>
      <c r="B9" s="48" t="s">
        <v>81</v>
      </c>
      <c r="C9" s="55" t="s">
        <v>82</v>
      </c>
      <c r="D9" s="49" t="s">
        <v>143</v>
      </c>
      <c r="E9" s="50"/>
      <c r="F9" s="42">
        <v>2</v>
      </c>
      <c r="G9" s="43"/>
      <c r="H9" s="43"/>
    </row>
    <row r="10" spans="1:8" s="44" customFormat="1" ht="12.75">
      <c r="A10" s="70">
        <v>0.36111111111111099</v>
      </c>
      <c r="B10" s="48" t="s">
        <v>144</v>
      </c>
      <c r="C10" s="49" t="s">
        <v>47</v>
      </c>
      <c r="D10" s="49" t="s">
        <v>34</v>
      </c>
      <c r="E10" s="50"/>
      <c r="F10" s="42">
        <f t="shared" si="0"/>
        <v>3</v>
      </c>
      <c r="G10" s="43"/>
      <c r="H10" s="43"/>
    </row>
    <row r="11" spans="1:8" s="44" customFormat="1" ht="12.75">
      <c r="A11" s="70">
        <v>0.36805555555555503</v>
      </c>
      <c r="B11" s="48" t="s">
        <v>145</v>
      </c>
      <c r="C11" s="49" t="s">
        <v>146</v>
      </c>
      <c r="D11" s="49" t="s">
        <v>147</v>
      </c>
      <c r="E11" s="50"/>
      <c r="F11" s="42">
        <f t="shared" si="0"/>
        <v>3</v>
      </c>
      <c r="G11" s="43"/>
      <c r="H11" s="43"/>
    </row>
    <row r="12" spans="1:8" s="44" customFormat="1" ht="12.75">
      <c r="A12" s="70">
        <v>0.374999999999999</v>
      </c>
      <c r="B12" s="48" t="s">
        <v>148</v>
      </c>
      <c r="C12" s="49" t="s">
        <v>149</v>
      </c>
      <c r="D12" s="49" t="s">
        <v>150</v>
      </c>
      <c r="E12" s="50"/>
      <c r="F12" s="42">
        <f t="shared" si="0"/>
        <v>3</v>
      </c>
      <c r="G12" s="43"/>
      <c r="H12" s="43"/>
    </row>
    <row r="13" spans="1:8" s="44" customFormat="1" ht="12.75">
      <c r="A13" s="70">
        <v>0.38194444444444298</v>
      </c>
      <c r="B13" s="48" t="s">
        <v>104</v>
      </c>
      <c r="C13" s="49" t="s">
        <v>105</v>
      </c>
      <c r="D13" s="49" t="s">
        <v>100</v>
      </c>
      <c r="E13" s="50"/>
      <c r="F13" s="42">
        <f t="shared" si="0"/>
        <v>3</v>
      </c>
      <c r="G13" s="43"/>
      <c r="H13" s="43"/>
    </row>
    <row r="14" spans="1:8" s="44" customFormat="1" ht="12.75">
      <c r="A14" s="70">
        <v>0.38888888888888701</v>
      </c>
      <c r="B14" s="48" t="s">
        <v>151</v>
      </c>
      <c r="C14" s="49" t="s">
        <v>76</v>
      </c>
      <c r="D14" s="49" t="s">
        <v>152</v>
      </c>
      <c r="E14" s="50"/>
      <c r="F14" s="42">
        <f t="shared" si="0"/>
        <v>3</v>
      </c>
      <c r="G14" s="43"/>
      <c r="H14" s="43"/>
    </row>
    <row r="15" spans="1:8" s="44" customFormat="1" ht="12.75">
      <c r="A15" s="70">
        <v>0.39583333333333098</v>
      </c>
      <c r="B15" s="48" t="s">
        <v>68</v>
      </c>
      <c r="C15" s="49" t="s">
        <v>153</v>
      </c>
      <c r="D15" s="49" t="s">
        <v>154</v>
      </c>
      <c r="E15" s="50"/>
      <c r="F15" s="42">
        <f t="shared" si="0"/>
        <v>3</v>
      </c>
      <c r="G15" s="43"/>
      <c r="H15" s="43"/>
    </row>
    <row r="16" spans="1:8" s="44" customFormat="1" ht="12.75">
      <c r="A16" s="70">
        <v>0.40277777777777501</v>
      </c>
      <c r="B16" s="48" t="s">
        <v>91</v>
      </c>
      <c r="C16" s="49" t="s">
        <v>155</v>
      </c>
      <c r="D16" s="55" t="s">
        <v>156</v>
      </c>
      <c r="E16" s="50" t="s">
        <v>157</v>
      </c>
      <c r="F16" s="42">
        <v>3</v>
      </c>
      <c r="G16" s="43"/>
      <c r="H16" s="43"/>
    </row>
    <row r="17" spans="1:8" s="44" customFormat="1" ht="12.75">
      <c r="A17" s="70">
        <v>0.40972222222221899</v>
      </c>
      <c r="B17" s="48" t="s">
        <v>158</v>
      </c>
      <c r="C17" s="49" t="s">
        <v>97</v>
      </c>
      <c r="D17" s="49" t="s">
        <v>159</v>
      </c>
      <c r="E17" s="50"/>
      <c r="F17" s="42">
        <f t="shared" si="0"/>
        <v>3</v>
      </c>
      <c r="G17" s="43"/>
      <c r="H17" s="43"/>
    </row>
    <row r="18" spans="1:8" s="44" customFormat="1" ht="12.75">
      <c r="A18" s="70">
        <v>0.41666666666666302</v>
      </c>
      <c r="B18" s="48" t="s">
        <v>160</v>
      </c>
      <c r="C18" s="49" t="s">
        <v>161</v>
      </c>
      <c r="D18" s="49" t="s">
        <v>87</v>
      </c>
      <c r="E18" s="50" t="s">
        <v>96</v>
      </c>
      <c r="F18" s="42">
        <f t="shared" si="0"/>
        <v>4</v>
      </c>
      <c r="G18" s="43"/>
      <c r="H18" s="43"/>
    </row>
    <row r="19" spans="1:8" s="44" customFormat="1" ht="12.75">
      <c r="A19" s="70">
        <v>0.423611111111107</v>
      </c>
      <c r="B19" s="48" t="s">
        <v>51</v>
      </c>
      <c r="C19" s="49" t="s">
        <v>62</v>
      </c>
      <c r="D19" s="49" t="s">
        <v>49</v>
      </c>
      <c r="E19" s="50" t="s">
        <v>48</v>
      </c>
      <c r="F19" s="42">
        <f t="shared" si="0"/>
        <v>4</v>
      </c>
      <c r="G19" s="43"/>
      <c r="H19" s="43"/>
    </row>
    <row r="20" spans="1:8" s="44" customFormat="1" ht="12.75">
      <c r="A20" s="70">
        <v>0.43055555555555097</v>
      </c>
      <c r="B20" s="48" t="s">
        <v>162</v>
      </c>
      <c r="C20" s="49" t="s">
        <v>67</v>
      </c>
      <c r="D20" s="49" t="s">
        <v>163</v>
      </c>
      <c r="E20" s="50"/>
      <c r="F20" s="42">
        <f t="shared" si="0"/>
        <v>3</v>
      </c>
      <c r="G20" s="43"/>
      <c r="H20" s="43"/>
    </row>
    <row r="21" spans="1:8" s="44" customFormat="1" ht="12.75">
      <c r="A21" s="70">
        <v>0.437499999999995</v>
      </c>
      <c r="B21" s="48" t="s">
        <v>164</v>
      </c>
      <c r="C21" s="49" t="s">
        <v>165</v>
      </c>
      <c r="D21" s="49" t="s">
        <v>166</v>
      </c>
      <c r="E21" s="50" t="s">
        <v>167</v>
      </c>
      <c r="F21" s="42">
        <f t="shared" si="0"/>
        <v>4</v>
      </c>
      <c r="G21" s="43"/>
      <c r="H21" s="43"/>
    </row>
    <row r="22" spans="1:8" s="44" customFormat="1" ht="12.75">
      <c r="A22" s="70">
        <v>0.44444444444443898</v>
      </c>
      <c r="B22" s="48" t="s">
        <v>40</v>
      </c>
      <c r="C22" s="49" t="s">
        <v>36</v>
      </c>
      <c r="D22" s="49" t="s">
        <v>45</v>
      </c>
      <c r="E22" s="50" t="s">
        <v>168</v>
      </c>
      <c r="F22" s="42">
        <f t="shared" si="0"/>
        <v>4</v>
      </c>
      <c r="G22" s="43"/>
      <c r="H22" s="43"/>
    </row>
    <row r="23" spans="1:8" s="44" customFormat="1" ht="12.75">
      <c r="A23" s="70">
        <v>0.45138888888888401</v>
      </c>
      <c r="B23" s="48" t="s">
        <v>129</v>
      </c>
      <c r="C23" s="49" t="s">
        <v>131</v>
      </c>
      <c r="D23" s="49" t="s">
        <v>169</v>
      </c>
      <c r="E23" s="50" t="s">
        <v>170</v>
      </c>
      <c r="F23" s="42">
        <f t="shared" si="0"/>
        <v>4</v>
      </c>
      <c r="G23" s="43"/>
      <c r="H23" s="43"/>
    </row>
    <row r="24" spans="1:8" s="44" customFormat="1" ht="12.75">
      <c r="A24" s="70">
        <v>0.45833333333332799</v>
      </c>
      <c r="B24" s="48"/>
      <c r="C24" s="49"/>
      <c r="D24" s="49"/>
      <c r="E24" s="50"/>
      <c r="F24" s="42">
        <f t="shared" si="0"/>
        <v>0</v>
      </c>
      <c r="G24" s="43"/>
      <c r="H24" s="43"/>
    </row>
    <row r="25" spans="1:8" s="44" customFormat="1" ht="12.75">
      <c r="A25" s="70">
        <v>0.46527777777777202</v>
      </c>
      <c r="B25" s="48" t="s">
        <v>171</v>
      </c>
      <c r="C25" s="49" t="s">
        <v>172</v>
      </c>
      <c r="D25" s="49" t="s">
        <v>84</v>
      </c>
      <c r="E25" s="50" t="s">
        <v>173</v>
      </c>
      <c r="F25" s="42">
        <f t="shared" si="0"/>
        <v>4</v>
      </c>
      <c r="G25" s="43"/>
      <c r="H25" s="43"/>
    </row>
    <row r="26" spans="1:8" s="44" customFormat="1" ht="12.75">
      <c r="A26" s="70">
        <v>0.47222222222221599</v>
      </c>
      <c r="B26" s="48" t="s">
        <v>174</v>
      </c>
      <c r="C26" s="49" t="s">
        <v>89</v>
      </c>
      <c r="D26" s="49" t="s">
        <v>175</v>
      </c>
      <c r="E26" s="50"/>
      <c r="F26" s="42">
        <f t="shared" si="0"/>
        <v>3</v>
      </c>
      <c r="G26" s="43"/>
      <c r="H26" s="43"/>
    </row>
    <row r="27" spans="1:8" s="44" customFormat="1" ht="12.75">
      <c r="A27" s="70">
        <v>0.47916666666666002</v>
      </c>
      <c r="B27" s="58" t="s">
        <v>176</v>
      </c>
      <c r="C27" s="55" t="s">
        <v>177</v>
      </c>
      <c r="D27" s="55" t="s">
        <v>178</v>
      </c>
      <c r="E27" s="56" t="s">
        <v>80</v>
      </c>
      <c r="F27" s="42">
        <v>0</v>
      </c>
      <c r="G27" s="43"/>
      <c r="H27" s="43"/>
    </row>
    <row r="28" spans="1:8" s="44" customFormat="1" ht="12.75">
      <c r="A28" s="70">
        <v>0.486111111111104</v>
      </c>
      <c r="B28" s="48" t="s">
        <v>179</v>
      </c>
      <c r="C28" s="49" t="s">
        <v>180</v>
      </c>
      <c r="D28" s="49" t="s">
        <v>181</v>
      </c>
      <c r="E28" s="50" t="s">
        <v>182</v>
      </c>
      <c r="F28" s="42">
        <f t="shared" si="0"/>
        <v>4</v>
      </c>
      <c r="G28" s="43"/>
      <c r="H28" s="43"/>
    </row>
    <row r="29" spans="1:8" s="44" customFormat="1" ht="12.75">
      <c r="A29" s="70">
        <v>0.49305555555554798</v>
      </c>
      <c r="B29" s="48" t="s">
        <v>183</v>
      </c>
      <c r="C29" s="49" t="s">
        <v>184</v>
      </c>
      <c r="D29" s="49" t="s">
        <v>185</v>
      </c>
      <c r="E29" s="50" t="s">
        <v>186</v>
      </c>
      <c r="F29" s="42">
        <f t="shared" si="0"/>
        <v>4</v>
      </c>
      <c r="G29" s="43"/>
      <c r="H29" s="43"/>
    </row>
    <row r="30" spans="1:8" s="44" customFormat="1" ht="12.75">
      <c r="A30" s="70">
        <v>0.49999999999999201</v>
      </c>
      <c r="B30" s="48" t="s">
        <v>46</v>
      </c>
      <c r="C30" s="55" t="s">
        <v>187</v>
      </c>
      <c r="D30" s="49" t="s">
        <v>52</v>
      </c>
      <c r="E30" s="50" t="s">
        <v>199</v>
      </c>
      <c r="F30" s="42">
        <v>3</v>
      </c>
      <c r="G30" s="43"/>
      <c r="H30" s="43"/>
    </row>
    <row r="31" spans="1:8" s="44" customFormat="1" ht="12.75">
      <c r="A31" s="70">
        <v>0.50694444444443598</v>
      </c>
      <c r="B31" s="48"/>
      <c r="C31" s="49"/>
      <c r="D31" s="49"/>
      <c r="E31" s="50"/>
      <c r="F31" s="42">
        <f t="shared" si="0"/>
        <v>0</v>
      </c>
      <c r="G31" s="43"/>
      <c r="H31" s="43"/>
    </row>
    <row r="32" spans="1:8" s="44" customFormat="1" ht="12.75">
      <c r="A32" s="70">
        <v>0.51388888888887996</v>
      </c>
      <c r="B32" s="48" t="s">
        <v>188</v>
      </c>
      <c r="C32" s="49" t="s">
        <v>189</v>
      </c>
      <c r="D32" s="55" t="s">
        <v>190</v>
      </c>
      <c r="E32" s="50"/>
      <c r="F32" s="42">
        <v>2</v>
      </c>
      <c r="G32" s="43"/>
      <c r="H32" s="43"/>
    </row>
    <row r="33" spans="1:8" s="44" customFormat="1" ht="12.75">
      <c r="A33" s="70">
        <v>0.52083333333332404</v>
      </c>
      <c r="B33" s="48" t="s">
        <v>41</v>
      </c>
      <c r="C33" s="49" t="s">
        <v>191</v>
      </c>
      <c r="D33" s="49" t="s">
        <v>192</v>
      </c>
      <c r="E33" s="50" t="s">
        <v>193</v>
      </c>
      <c r="F33" s="42">
        <f t="shared" si="0"/>
        <v>4</v>
      </c>
      <c r="G33" s="43"/>
      <c r="H33" s="43"/>
    </row>
    <row r="34" spans="1:8" s="44" customFormat="1" ht="12.75">
      <c r="A34" s="70">
        <v>0.52777777777776802</v>
      </c>
      <c r="B34" s="58" t="s">
        <v>194</v>
      </c>
      <c r="C34" s="49" t="s">
        <v>195</v>
      </c>
      <c r="D34" s="49" t="s">
        <v>196</v>
      </c>
      <c r="E34" s="56" t="s">
        <v>197</v>
      </c>
      <c r="F34" s="42">
        <v>2</v>
      </c>
      <c r="G34" s="43"/>
      <c r="H34" s="43"/>
    </row>
    <row r="35" spans="1:8" s="44" customFormat="1" ht="13.5" thickBot="1">
      <c r="A35" s="70">
        <v>0.534722222222212</v>
      </c>
      <c r="B35" s="48"/>
      <c r="C35" s="49"/>
      <c r="D35" s="49"/>
      <c r="E35" s="50"/>
      <c r="F35" s="42">
        <f t="shared" si="0"/>
        <v>0</v>
      </c>
      <c r="G35" s="43"/>
      <c r="H35" s="43"/>
    </row>
    <row r="36" spans="1:8" s="44" customFormat="1" ht="13.5" thickBot="1">
      <c r="A36" s="76">
        <v>0.54166666666665597</v>
      </c>
      <c r="B36" s="51"/>
      <c r="C36" s="52"/>
      <c r="D36" s="52"/>
      <c r="E36" s="53"/>
      <c r="F36" s="42">
        <f t="shared" si="0"/>
        <v>0</v>
      </c>
      <c r="G36" s="54">
        <f>SUM(F7:F36)</f>
        <v>81</v>
      </c>
      <c r="H36" s="43"/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CAB 0-9</vt:lpstr>
      <vt:lpstr>CAB 10-16</vt:lpstr>
      <vt:lpstr>CAB 17-24</vt:lpstr>
      <vt:lpstr>CAB 25-36</vt:lpstr>
      <vt:lpstr>DAM</vt:lpstr>
      <vt:lpstr>SIN VENTAJAGENERAL</vt:lpstr>
      <vt:lpstr>GANADORES</vt:lpstr>
      <vt:lpstr>HORARIO DOMINGO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2017-06-04T13:24:18Z</cp:lastPrinted>
  <dcterms:created xsi:type="dcterms:W3CDTF">2000-04-30T13:23:02Z</dcterms:created>
  <dcterms:modified xsi:type="dcterms:W3CDTF">2019-12-02T13:33:27Z</dcterms:modified>
</cp:coreProperties>
</file>